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na\Documents\anexos 2019\anexos notas 2019\"/>
    </mc:Choice>
  </mc:AlternateContent>
  <bookViews>
    <workbookView xWindow="-120" yWindow="-120" windowWidth="24240" windowHeight="13140" activeTab="6"/>
  </bookViews>
  <sheets>
    <sheet name="Composición" sheetId="5" r:id="rId1"/>
    <sheet name="Tabla 1" sheetId="1" r:id="rId2"/>
    <sheet name="2407" sheetId="6" r:id="rId3"/>
    <sheet name="2424" sheetId="7" r:id="rId4"/>
    <sheet name="2436" sheetId="8" r:id="rId5"/>
    <sheet name="2460" sheetId="9" r:id="rId6"/>
    <sheet name="2490" sheetId="10" r:id="rId7"/>
    <sheet name="Datos" sheetId="4" state="hidden" r:id="rId8"/>
  </sheets>
  <definedNames>
    <definedName name="_xlnm._FilterDatabase" localSheetId="3" hidden="1">'2424'!$B$6:$L$25</definedName>
    <definedName name="_xlnm._FilterDatabase" localSheetId="4" hidden="1">'2436'!$B$6:$L$15</definedName>
    <definedName name="_xlnm._FilterDatabase" localSheetId="5" hidden="1">'2460'!$B$6:$L$9</definedName>
    <definedName name="_xlnm._FilterDatabase" localSheetId="6" hidden="1">'2490'!$B$6:$L$14</definedName>
    <definedName name="_xlnm._FilterDatabase" localSheetId="1" hidden="1">'Tabla 1'!$B$6:$L$25</definedName>
    <definedName name="_ftn1" localSheetId="3">'2424'!#REF!</definedName>
    <definedName name="_ftn1" localSheetId="4">'2436'!#REF!</definedName>
    <definedName name="_ftn1" localSheetId="5">'2460'!#REF!</definedName>
    <definedName name="_ftn1" localSheetId="6">'2490'!#REF!</definedName>
    <definedName name="_ftn1" localSheetId="1">'Tabla 1'!#REF!</definedName>
    <definedName name="_ftn2" localSheetId="3">'2424'!#REF!</definedName>
    <definedName name="_ftn2" localSheetId="4">'2436'!#REF!</definedName>
    <definedName name="_ftn2" localSheetId="5">'2460'!#REF!</definedName>
    <definedName name="_ftn2" localSheetId="6">'2490'!#REF!</definedName>
    <definedName name="_ftn2" localSheetId="1">'Tabla 1'!#REF!</definedName>
    <definedName name="_ftn3" localSheetId="3">'2424'!#REF!</definedName>
    <definedName name="_ftn3" localSheetId="4">'2436'!#REF!</definedName>
    <definedName name="_ftn3" localSheetId="5">'2460'!#REF!</definedName>
    <definedName name="_ftn3" localSheetId="6">'2490'!#REF!</definedName>
    <definedName name="_ftn3" localSheetId="1">'Tabla 1'!#REF!</definedName>
    <definedName name="_ftn4" localSheetId="3">'2424'!#REF!</definedName>
    <definedName name="_ftn4" localSheetId="4">'2436'!#REF!</definedName>
    <definedName name="_ftn4" localSheetId="5">'2460'!#REF!</definedName>
    <definedName name="_ftn4" localSheetId="6">'2490'!#REF!</definedName>
    <definedName name="_ftn4" localSheetId="1">'Tabla 1'!#REF!</definedName>
    <definedName name="_ftn5" localSheetId="3">'2424'!#REF!</definedName>
    <definedName name="_ftn5" localSheetId="4">'2436'!#REF!</definedName>
    <definedName name="_ftn5" localSheetId="5">'2460'!#REF!</definedName>
    <definedName name="_ftn5" localSheetId="6">'2490'!#REF!</definedName>
    <definedName name="_ftn5" localSheetId="1">'Tabla 1'!#REF!</definedName>
    <definedName name="_ftn6" localSheetId="3">'2424'!#REF!</definedName>
    <definedName name="_ftn6" localSheetId="4">'2436'!#REF!</definedName>
    <definedName name="_ftn6" localSheetId="5">'2460'!#REF!</definedName>
    <definedName name="_ftn6" localSheetId="6">'2490'!#REF!</definedName>
    <definedName name="_ftn6" localSheetId="1">'Tabla 1'!#REF!</definedName>
    <definedName name="_ftn7" localSheetId="3">'2424'!#REF!</definedName>
    <definedName name="_ftn7" localSheetId="4">'2436'!#REF!</definedName>
    <definedName name="_ftn7" localSheetId="5">'2460'!#REF!</definedName>
    <definedName name="_ftn7" localSheetId="6">'2490'!#REF!</definedName>
    <definedName name="_ftn7" localSheetId="1">'Tabla 1'!#REF!</definedName>
    <definedName name="_ftn8" localSheetId="3">'2424'!#REF!</definedName>
    <definedName name="_ftn8" localSheetId="4">'2436'!#REF!</definedName>
    <definedName name="_ftn8" localSheetId="5">'2460'!#REF!</definedName>
    <definedName name="_ftn8" localSheetId="6">'2490'!#REF!</definedName>
    <definedName name="_ftn8" localSheetId="1">'Tabla 1'!#REF!</definedName>
    <definedName name="_ftnref1" localSheetId="3">'2424'!#REF!</definedName>
    <definedName name="_ftnref1" localSheetId="4">'2436'!#REF!</definedName>
    <definedName name="_ftnref1" localSheetId="5">'2460'!#REF!</definedName>
    <definedName name="_ftnref1" localSheetId="6">'2490'!#REF!</definedName>
    <definedName name="_ftnref1" localSheetId="1">'Tabla 1'!#REF!</definedName>
    <definedName name="_ftnref2" localSheetId="3">'2424'!#REF!</definedName>
    <definedName name="_ftnref2" localSheetId="4">'2436'!#REF!</definedName>
    <definedName name="_ftnref2" localSheetId="5">'2460'!#REF!</definedName>
    <definedName name="_ftnref2" localSheetId="6">'2490'!#REF!</definedName>
    <definedName name="_ftnref2" localSheetId="1">'Tabla 1'!#REF!</definedName>
    <definedName name="_ftnref3" localSheetId="3">'2424'!#REF!</definedName>
    <definedName name="_ftnref3" localSheetId="4">'2436'!#REF!</definedName>
    <definedName name="_ftnref3" localSheetId="5">'2460'!#REF!</definedName>
    <definedName name="_ftnref3" localSheetId="6">'2490'!#REF!</definedName>
    <definedName name="_ftnref3" localSheetId="1">'Tabla 1'!#REF!</definedName>
    <definedName name="_ftnref4" localSheetId="3">'2424'!$J$6</definedName>
    <definedName name="_ftnref4" localSheetId="4">'2436'!$J$6</definedName>
    <definedName name="_ftnref4" localSheetId="5">'2460'!$J$6</definedName>
    <definedName name="_ftnref4" localSheetId="6">'2490'!$J$6</definedName>
    <definedName name="_ftnref4" localSheetId="1">'Tabla 1'!$J$6</definedName>
    <definedName name="_ftnref5" localSheetId="3">'2424'!#REF!</definedName>
    <definedName name="_ftnref5" localSheetId="4">'2436'!#REF!</definedName>
    <definedName name="_ftnref5" localSheetId="5">'2460'!#REF!</definedName>
    <definedName name="_ftnref5" localSheetId="6">'2490'!#REF!</definedName>
    <definedName name="_ftnref5" localSheetId="1">'Tabla 1'!#REF!</definedName>
    <definedName name="_ftnref6" localSheetId="3">'2424'!#REF!</definedName>
    <definedName name="_ftnref6" localSheetId="4">'2436'!#REF!</definedName>
    <definedName name="_ftnref6" localSheetId="5">'2460'!#REF!</definedName>
    <definedName name="_ftnref6" localSheetId="6">'2490'!#REF!</definedName>
    <definedName name="_ftnref6" localSheetId="1">'Tabla 1'!#REF!</definedName>
    <definedName name="_ftnref7" localSheetId="3">'2424'!#REF!</definedName>
    <definedName name="_ftnref7" localSheetId="4">'2436'!#REF!</definedName>
    <definedName name="_ftnref7" localSheetId="5">'2460'!#REF!</definedName>
    <definedName name="_ftnref7" localSheetId="6">'2490'!#REF!</definedName>
    <definedName name="_ftnref7" localSheetId="1">'Tabla 1'!#REF!</definedName>
    <definedName name="_ftnref8" localSheetId="3">'2424'!#REF!</definedName>
    <definedName name="_ftnref8" localSheetId="4">'2436'!#REF!</definedName>
    <definedName name="_ftnref8" localSheetId="5">'2460'!#REF!</definedName>
    <definedName name="_ftnref8" localSheetId="6">'2490'!#REF!</definedName>
    <definedName name="_ftnref8" localSheetId="1">'Tabla 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0" l="1"/>
  <c r="M7" i="8"/>
  <c r="G8" i="8"/>
  <c r="G9" i="8"/>
  <c r="G10" i="8"/>
  <c r="G11" i="8"/>
  <c r="G12" i="8"/>
  <c r="G13" i="8"/>
  <c r="G14" i="8"/>
  <c r="G15" i="8"/>
  <c r="C7" i="8"/>
  <c r="G7" i="8" s="1"/>
  <c r="G14" i="10" l="1"/>
  <c r="G13" i="10"/>
  <c r="G11" i="10"/>
  <c r="G10" i="10"/>
  <c r="G9" i="10"/>
  <c r="G8" i="10"/>
  <c r="C7" i="10"/>
  <c r="M21" i="9"/>
  <c r="G9" i="9"/>
  <c r="G8" i="9"/>
  <c r="M7" i="9"/>
  <c r="C7" i="9"/>
  <c r="C30" i="7"/>
  <c r="C7" i="7"/>
  <c r="G19" i="7"/>
  <c r="G20" i="7"/>
  <c r="G21" i="7"/>
  <c r="G22" i="7"/>
  <c r="G23" i="7"/>
  <c r="G24" i="7"/>
  <c r="G25" i="7"/>
  <c r="G26" i="7"/>
  <c r="G27" i="7"/>
  <c r="G28" i="7"/>
  <c r="G29" i="7"/>
  <c r="M30" i="7"/>
  <c r="K30" i="7"/>
  <c r="G18" i="7"/>
  <c r="G17" i="7"/>
  <c r="G16" i="7"/>
  <c r="G15" i="7"/>
  <c r="G13" i="7"/>
  <c r="G12" i="7"/>
  <c r="G11" i="7"/>
  <c r="G10" i="7"/>
  <c r="G9" i="7"/>
  <c r="G8" i="7"/>
  <c r="E6" i="6"/>
  <c r="G6" i="6"/>
  <c r="H6" i="6"/>
  <c r="D6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I7" i="6"/>
  <c r="F7" i="6"/>
  <c r="I6" i="6" l="1"/>
  <c r="J14" i="6"/>
  <c r="F6" i="6"/>
  <c r="G7" i="10"/>
  <c r="G7" i="9"/>
  <c r="G14" i="7"/>
  <c r="G7" i="7"/>
  <c r="J18" i="6"/>
  <c r="J17" i="6"/>
  <c r="J13" i="6"/>
  <c r="J12" i="6"/>
  <c r="J11" i="6"/>
  <c r="J10" i="6"/>
  <c r="J9" i="6"/>
  <c r="J8" i="6"/>
  <c r="J15" i="6"/>
  <c r="J16" i="6"/>
  <c r="J7" i="6"/>
  <c r="I26" i="5"/>
  <c r="F26" i="5"/>
  <c r="I25" i="5"/>
  <c r="F25" i="5"/>
  <c r="I24" i="5"/>
  <c r="J24" i="5" s="1"/>
  <c r="F24" i="5"/>
  <c r="I23" i="5"/>
  <c r="J23" i="5" s="1"/>
  <c r="F23" i="5"/>
  <c r="I22" i="5"/>
  <c r="F22" i="5"/>
  <c r="I21" i="5"/>
  <c r="J21" i="5" s="1"/>
  <c r="F21" i="5"/>
  <c r="J20" i="5"/>
  <c r="I20" i="5"/>
  <c r="F20" i="5"/>
  <c r="I19" i="5"/>
  <c r="F19" i="5"/>
  <c r="I18" i="5"/>
  <c r="F18" i="5"/>
  <c r="I17" i="5"/>
  <c r="F17" i="5"/>
  <c r="I16" i="5"/>
  <c r="F16" i="5"/>
  <c r="I15" i="5"/>
  <c r="F15" i="5"/>
  <c r="I14" i="5"/>
  <c r="F14" i="5"/>
  <c r="J14" i="5" s="1"/>
  <c r="I13" i="5"/>
  <c r="F13" i="5"/>
  <c r="I12" i="5"/>
  <c r="J12" i="5" s="1"/>
  <c r="F12" i="5"/>
  <c r="I11" i="5"/>
  <c r="F11" i="5"/>
  <c r="I10" i="5"/>
  <c r="F10" i="5"/>
  <c r="J10" i="5" s="1"/>
  <c r="I9" i="5"/>
  <c r="F9" i="5"/>
  <c r="I8" i="5"/>
  <c r="J8" i="5" s="1"/>
  <c r="F8" i="5"/>
  <c r="I7" i="5"/>
  <c r="F7" i="5"/>
  <c r="H6" i="5"/>
  <c r="G6" i="5"/>
  <c r="E6" i="5"/>
  <c r="D6" i="5"/>
  <c r="J6" i="6" l="1"/>
  <c r="G30" i="7"/>
  <c r="J19" i="5"/>
  <c r="J22" i="5"/>
  <c r="J26" i="5"/>
  <c r="J18" i="5"/>
  <c r="J17" i="5"/>
  <c r="J16" i="5"/>
  <c r="J15" i="5"/>
  <c r="J13" i="5"/>
  <c r="J11" i="5"/>
  <c r="J25" i="5"/>
  <c r="J7" i="5"/>
  <c r="F6" i="5"/>
  <c r="I6" i="5"/>
  <c r="J9" i="5"/>
  <c r="J6" i="5" l="1"/>
  <c r="G7" i="1"/>
  <c r="M25" i="1" l="1"/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25" i="1"/>
  <c r="E25" i="1"/>
  <c r="D25" i="1"/>
  <c r="C25" i="1"/>
  <c r="G25" i="1" l="1"/>
  <c r="K25" i="1" l="1"/>
</calcChain>
</file>

<file path=xl/comments1.xml><?xml version="1.0" encoding="utf-8"?>
<comments xmlns="http://schemas.openxmlformats.org/spreadsheetml/2006/main">
  <authors>
    <author>Yuly Viviana Silva Jiménez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Detallar a nivel de cuenta, subcuenta y/o tercero de ser necesario.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Detallar a nivel de subcuenta y/o tercero de ser necesario insertando las filas respectivas.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Presente el valor por cada concepto.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Describa cualquier tipo de restricción que presente la cuenta por pagar.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Incorpore también las bajas por depuración, sostenibilidad, ajustes por errores.</t>
        </r>
      </text>
    </comment>
  </commentList>
</comments>
</file>

<file path=xl/comments2.xml><?xml version="1.0" encoding="utf-8"?>
<comments xmlns="http://schemas.openxmlformats.org/spreadsheetml/2006/main">
  <authors>
    <author>Yuly Viviana Silva Jiménez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Detallar a nivel de cuenta, subcuenta y/o tercero de ser necesario.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Detallar a nivel de subcuenta y/o tercero de ser necesario insertando las filas respectivas.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Presente el valor por cada concepto.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Describa cualquier tipo de restricción que presente la cuenta por pagar.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Incorpore también las bajas por depuración, sostenibilidad, ajustes por errores.</t>
        </r>
      </text>
    </comment>
  </commentList>
</comments>
</file>

<file path=xl/comments3.xml><?xml version="1.0" encoding="utf-8"?>
<comments xmlns="http://schemas.openxmlformats.org/spreadsheetml/2006/main">
  <authors>
    <author>Yuly Viviana Silva Jiménez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Detallar a nivel de cuenta, subcuenta y/o tercero de ser necesario.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Detallar a nivel de subcuenta y/o tercero de ser necesario insertando las filas respectivas.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Presente el valor por cada concepto.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Describa cualquier tipo de restricción que presente la cuenta por pagar.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Incorpore también las bajas por depuración, sostenibilidad, ajustes por errores.</t>
        </r>
      </text>
    </comment>
  </commentList>
</comments>
</file>

<file path=xl/comments4.xml><?xml version="1.0" encoding="utf-8"?>
<comments xmlns="http://schemas.openxmlformats.org/spreadsheetml/2006/main">
  <authors>
    <author>Yuly Viviana Silva Jiménez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Detallar a nivel de cuenta, subcuenta y/o tercero de ser necesario.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Detallar a nivel de subcuenta y/o tercero de ser necesario insertando las filas respectivas.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Presente el valor por cada concepto.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Describa cualquier tipo de restricción que presente la cuenta por pagar.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Incorpore también las bajas por depuración, sostenibilidad, ajustes por errores.</t>
        </r>
      </text>
    </comment>
  </commentList>
</comments>
</file>

<file path=xl/comments5.xml><?xml version="1.0" encoding="utf-8"?>
<comments xmlns="http://schemas.openxmlformats.org/spreadsheetml/2006/main">
  <authors>
    <author>Yuly Viviana Silva Jiménez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Detallar a nivel de cuenta, subcuenta y/o tercero de ser necesario.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Detallar a nivel de subcuenta y/o tercero de ser necesario insertando las filas respectivas.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Presente el valor por cada concepto.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Describa cualquier tipo de restricción que presente la cuenta por pagar.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Incorpore también las bajas por depuración, sostenibilidad, ajustes por errores.</t>
        </r>
      </text>
    </comment>
  </commentList>
</comments>
</file>

<file path=xl/sharedStrings.xml><?xml version="1.0" encoding="utf-8"?>
<sst xmlns="http://schemas.openxmlformats.org/spreadsheetml/2006/main" count="304" uniqueCount="158">
  <si>
    <t>REVELACIONES CORRESPONDIENTES A CUENTAS POR PAGAR</t>
  </si>
  <si>
    <t>ENTIDADES DE GOBIERNO</t>
  </si>
  <si>
    <t xml:space="preserve">Tota Cuentas por Pagar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</si>
  <si>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Detalle de valores y conceptos– Tabla N</t>
    </r>
    <r>
      <rPr>
        <b/>
        <sz val="12"/>
        <color theme="1"/>
        <rFont val="Times New Roman"/>
        <family val="1"/>
      </rPr>
      <t>°</t>
    </r>
    <r>
      <rPr>
        <b/>
        <sz val="12"/>
        <color theme="1"/>
        <rFont val="Arial"/>
        <family val="2"/>
      </rPr>
      <t xml:space="preserve"> 1. </t>
    </r>
  </si>
  <si>
    <t>RAZONES POR LAS CUALES DIO DE BAJA LA CUENTA POR PAGAR DISTINTAS AL PAGO</t>
  </si>
  <si>
    <t xml:space="preserve">Expiración </t>
  </si>
  <si>
    <t>Renuncia del acreedor</t>
  </si>
  <si>
    <t xml:space="preserve">Ingreso o gasto en el resultado del periodo. </t>
  </si>
  <si>
    <t>Ingresos de transacciones sin contraprestación</t>
  </si>
  <si>
    <t>De 0 a 3 meses</t>
  </si>
  <si>
    <t>De 3 a 6 meses</t>
  </si>
  <si>
    <t>De 6 a 12 meses</t>
  </si>
  <si>
    <t>Mayor a 12 Meses</t>
  </si>
  <si>
    <t>Se transfiere a un tercero</t>
  </si>
  <si>
    <t>Si ha presentado incumplimientos en los plazos de pago indique las razones y las condiciones de renegociación</t>
  </si>
  <si>
    <t>Patrimonio o resultado del periodo</t>
  </si>
  <si>
    <t>Depuración y sostenibilidad contable</t>
  </si>
  <si>
    <t>Las cuentas aplican para validar el saldo de las Columnas C y K VS lo reportado en el CGN</t>
  </si>
  <si>
    <t xml:space="preserve">Adquisición de bienes y servicios nacionales </t>
  </si>
  <si>
    <t xml:space="preserve">Subvenciones por pagar </t>
  </si>
  <si>
    <t xml:space="preserve">Transferencias por pagar </t>
  </si>
  <si>
    <t>Adquisición de bienes y servicios en el exterior</t>
  </si>
  <si>
    <t xml:space="preserve">Recursos a favor de terceros </t>
  </si>
  <si>
    <t>Descuentos de nómina</t>
  </si>
  <si>
    <t xml:space="preserve">Subsidios asignados </t>
  </si>
  <si>
    <t>Retención en la fuente e impuesto de timbre</t>
  </si>
  <si>
    <t>Impuestos, contribuciones y tasas por pagar</t>
  </si>
  <si>
    <t>Impuesto al valor agregado iva</t>
  </si>
  <si>
    <t>Créditos judiciales</t>
  </si>
  <si>
    <t>Recursos recibidos de los sistemas generales de pensiones y riesgos laborales</t>
  </si>
  <si>
    <t>Administración y prestación de servicios de salud</t>
  </si>
  <si>
    <t>Administración de la seguridad social en salud</t>
  </si>
  <si>
    <t>Obligaciones de los fondos de reservas de pensiones</t>
  </si>
  <si>
    <t>Otras cuentas por pagar</t>
  </si>
  <si>
    <t>Cuentas por pagar a costo amortizado</t>
  </si>
  <si>
    <t>Partida</t>
  </si>
  <si>
    <t>Valor en libros 31/12/2019</t>
  </si>
  <si>
    <t xml:space="preserve">Tasa de interés efectiva anual </t>
  </si>
  <si>
    <t>Restricciones</t>
  </si>
  <si>
    <t xml:space="preserve">Valor de la cuenta por pagar que haya dado de baja por razones distintas al pago  </t>
  </si>
  <si>
    <t xml:space="preserve">Razones por las cuales dio de baja la cuenta por pagar distintas al pago </t>
  </si>
  <si>
    <t>Saldos disponibles en patrimonios autónomos y otros recursos entregados en administración</t>
  </si>
  <si>
    <t xml:space="preserve">De 0 a 3 Meses </t>
  </si>
  <si>
    <t xml:space="preserve">De 6 a 12 Meses </t>
  </si>
  <si>
    <t xml:space="preserve">De 3 a 6 Meses </t>
  </si>
  <si>
    <t>Mayor a 12 meses</t>
  </si>
  <si>
    <t>Detalle por Vencimiento</t>
  </si>
  <si>
    <t>Cifras en pesos</t>
  </si>
  <si>
    <t>NOTA</t>
  </si>
  <si>
    <t>21.</t>
  </si>
  <si>
    <t>CUENTAS POR PAGAR</t>
  </si>
  <si>
    <t>COMPOSICIÓN</t>
  </si>
  <si>
    <t>DESCRIPCIÓN</t>
  </si>
  <si>
    <t>SALDOS A CORTE DE VIGENCIA</t>
  </si>
  <si>
    <t>VARIACIÓN</t>
  </si>
  <si>
    <t>CÓDIGO CONTABLE</t>
  </si>
  <si>
    <t>NAT</t>
  </si>
  <si>
    <t>CONCEPTO</t>
  </si>
  <si>
    <t>SALDO CTE 2019</t>
  </si>
  <si>
    <t>SALDO NO
CTE 2019</t>
  </si>
  <si>
    <t>SALDO FINAL 2019</t>
  </si>
  <si>
    <t>SALDO CTE 2018</t>
  </si>
  <si>
    <t>SALDO NO
CTE 2018</t>
  </si>
  <si>
    <t>SALDO FINAL 2018</t>
  </si>
  <si>
    <t>VALOR VARIACIÓN</t>
  </si>
  <si>
    <t>Cr</t>
  </si>
  <si>
    <t>Subvenciones por pagar</t>
  </si>
  <si>
    <t>Transferencias por pagar</t>
  </si>
  <si>
    <t>Adquisición de bienes y servicios del exterior</t>
  </si>
  <si>
    <t>2.4.07</t>
  </si>
  <si>
    <t>Recursos a favor de terceros</t>
  </si>
  <si>
    <t>Recursos destinados a la financiación del sistema general de seguridad social en salud</t>
  </si>
  <si>
    <t>2.4.95</t>
  </si>
  <si>
    <t>Subsidios Asignados</t>
  </si>
  <si>
    <t>Retención en la Fuente e impuesto de timbre</t>
  </si>
  <si>
    <t>Impuestos, contribuciones y tasas</t>
  </si>
  <si>
    <t>Impuesto al valor agregado - IVA</t>
  </si>
  <si>
    <t>2.4.60</t>
  </si>
  <si>
    <t>Créditos Judiciales</t>
  </si>
  <si>
    <t>2.4.66</t>
  </si>
  <si>
    <t>2.4.70</t>
  </si>
  <si>
    <t>2.4.75</t>
  </si>
  <si>
    <t>Recursos recibidos del sistema de seguridad social en salud</t>
  </si>
  <si>
    <t>2.4.80</t>
  </si>
  <si>
    <t>2.4.81</t>
  </si>
  <si>
    <t>2.4.83</t>
  </si>
  <si>
    <t>2.4.90</t>
  </si>
  <si>
    <t>RECURSOS A FAVOR DE TERCEROS</t>
  </si>
  <si>
    <t>2.4.07.90.004</t>
  </si>
  <si>
    <t>2.4.07.90.002</t>
  </si>
  <si>
    <t>2.4.07.90.005</t>
  </si>
  <si>
    <t>2.4.07.90.006</t>
  </si>
  <si>
    <t>2.4.07.90.007</t>
  </si>
  <si>
    <t>2.4.07.90.008</t>
  </si>
  <si>
    <t>2.4.07.90.009</t>
  </si>
  <si>
    <t>2.4.07.90.010</t>
  </si>
  <si>
    <t>2.4.07.90.012</t>
  </si>
  <si>
    <t>2.4.07.90.014</t>
  </si>
  <si>
    <t>2.4.07.90.016</t>
  </si>
  <si>
    <t>Fotocopias</t>
  </si>
  <si>
    <t>Intereses Cuentas Bancarias</t>
  </si>
  <si>
    <t>Recuperacion Gastos Vigencias Anteriores</t>
  </si>
  <si>
    <t>Recuperacion Salarios y Prestaciones</t>
  </si>
  <si>
    <t>Multas</t>
  </si>
  <si>
    <t>Intereses Multas</t>
  </si>
  <si>
    <t>Intereses</t>
  </si>
  <si>
    <t>Otros Ingresos</t>
  </si>
  <si>
    <t>Costas Procesales</t>
  </si>
  <si>
    <t>Otros Ingresos Partidas Conciliatorias</t>
  </si>
  <si>
    <t>Sobrantes Almacen y Tesoreria</t>
  </si>
  <si>
    <t>2.4.07.90.018</t>
  </si>
  <si>
    <t>Incapacidades Vigencia</t>
  </si>
  <si>
    <t>Aportes a Fondos Pensionales</t>
  </si>
  <si>
    <t xml:space="preserve">   Colpensiones</t>
  </si>
  <si>
    <t xml:space="preserve">   Fonprecon</t>
  </si>
  <si>
    <t xml:space="preserve">   Proteccion S.A.</t>
  </si>
  <si>
    <t xml:space="preserve">  Skandia</t>
  </si>
  <si>
    <t xml:space="preserve">   Colfondos</t>
  </si>
  <si>
    <t xml:space="preserve">   Porvenir S.A.</t>
  </si>
  <si>
    <t>Aportes a Seguridad Social en Salud</t>
  </si>
  <si>
    <t xml:space="preserve">   EPSSURA </t>
  </si>
  <si>
    <t xml:space="preserve">   MEDIMAS EPS </t>
  </si>
  <si>
    <t xml:space="preserve">   COLMEDICA EPS - ALIANSALUD</t>
  </si>
  <si>
    <t xml:space="preserve">   SALUD TOTAL SA-EPS    </t>
  </si>
  <si>
    <t xml:space="preserve">   COMFAMILIAR GUAJIRA    </t>
  </si>
  <si>
    <t xml:space="preserve">   SOS SERVICIO OCCIDENTAL DE SALUD SA </t>
  </si>
  <si>
    <t xml:space="preserve">   EMSSANAR    </t>
  </si>
  <si>
    <t xml:space="preserve">   CAPITAL SALUD    </t>
  </si>
  <si>
    <t xml:space="preserve">   EPS FAMISANAR LTDA     </t>
  </si>
  <si>
    <t xml:space="preserve">   FOSYGA    </t>
  </si>
  <si>
    <t xml:space="preserve">   EPS SANITAS    </t>
  </si>
  <si>
    <t xml:space="preserve">   COMPENSAR EPS    </t>
  </si>
  <si>
    <t xml:space="preserve">   EPS COOMEVA    </t>
  </si>
  <si>
    <t xml:space="preserve">   EPS CRUZ BLANCA    </t>
  </si>
  <si>
    <t xml:space="preserve">   NUEVA EPS S.A    </t>
  </si>
  <si>
    <t xml:space="preserve">   Honorarios</t>
  </si>
  <si>
    <t xml:space="preserve">   Servicios</t>
  </si>
  <si>
    <t xml:space="preserve">   Compras</t>
  </si>
  <si>
    <t xml:space="preserve">   Rentas de trabajo</t>
  </si>
  <si>
    <t xml:space="preserve">   Impuesto a las ventas retenido</t>
  </si>
  <si>
    <t xml:space="preserve">   Contratos de construcción</t>
  </si>
  <si>
    <t xml:space="preserve">   Retención de impuesto de industria y comercio por compras</t>
  </si>
  <si>
    <t xml:space="preserve">   Otras retenciones</t>
  </si>
  <si>
    <t>Creditos Judiciales</t>
  </si>
  <si>
    <t>Procesadora de alimentos el Gordo</t>
  </si>
  <si>
    <t>Brianda Mercedes Reniz Caballero</t>
  </si>
  <si>
    <t xml:space="preserve">   Aportes a Escuelas Industriales, Institutos Técnicos y ESAP</t>
  </si>
  <si>
    <t xml:space="preserve">   Saldos a Favor de Beneficiarios</t>
  </si>
  <si>
    <t xml:space="preserve">   Aportes al ICBF y SENA</t>
  </si>
  <si>
    <t xml:space="preserve">   Servicios Públicos</t>
  </si>
  <si>
    <t>2.4.90.34</t>
  </si>
  <si>
    <t>2.4.90.40</t>
  </si>
  <si>
    <t>2.4.90.50</t>
  </si>
  <si>
    <t>2.4.90.51</t>
  </si>
  <si>
    <t>2.4.90.54</t>
  </si>
  <si>
    <t>2.4.90.55</t>
  </si>
  <si>
    <t>2.4.90.53</t>
  </si>
  <si>
    <t>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</si>
</sst>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4"/>
      <color rgb="FF1F4E79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Arial"/>
      <family val="2"/>
    </font>
    <font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Times New Roman"/>
      <family val="1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43" fontId="22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 indent="10"/>
    </xf>
    <xf numFmtId="0" fontId="0" fillId="0" borderId="0" xfId="0" applyBorder="1"/>
    <xf numFmtId="3" fontId="0" fillId="0" borderId="0" xfId="0" applyNumberFormat="1"/>
    <xf numFmtId="0" fontId="0" fillId="0" borderId="0" xfId="0" applyAlignment="1">
      <alignment wrapText="1"/>
    </xf>
    <xf numFmtId="0" fontId="10" fillId="0" borderId="1" xfId="0" applyFont="1" applyBorder="1" applyAlignment="1">
      <alignment horizontal="justify" vertical="center" wrapText="1"/>
    </xf>
    <xf numFmtId="0" fontId="9" fillId="0" borderId="0" xfId="0" applyFont="1"/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3" fontId="12" fillId="3" borderId="1" xfId="1" applyNumberFormat="1" applyFont="1" applyFill="1" applyBorder="1" applyAlignment="1" applyProtection="1">
      <alignment horizontal="right" vertical="center" wrapText="1"/>
      <protection locked="0"/>
    </xf>
    <xf numFmtId="3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5" borderId="5" xfId="0" applyFont="1" applyFill="1" applyBorder="1" applyAlignment="1">
      <alignment horizontal="center" vertical="center" wrapText="1"/>
    </xf>
    <xf numFmtId="14" fontId="18" fillId="6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5" fillId="4" borderId="1" xfId="0" applyFont="1" applyFill="1" applyBorder="1" applyAlignment="1" applyProtection="1">
      <alignment horizontal="left" vertical="center" wrapText="1"/>
      <protection locked="0"/>
    </xf>
    <xf numFmtId="3" fontId="1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3" borderId="1" xfId="0" applyFont="1" applyFill="1" applyBorder="1" applyAlignment="1">
      <alignment horizontal="right" vertical="center"/>
    </xf>
    <xf numFmtId="0" fontId="14" fillId="3" borderId="1" xfId="0" applyFont="1" applyFill="1" applyBorder="1"/>
    <xf numFmtId="3" fontId="16" fillId="3" borderId="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 indent="5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39" fontId="20" fillId="0" borderId="0" xfId="0" applyNumberFormat="1" applyFont="1" applyAlignment="1">
      <alignment vertical="center"/>
    </xf>
    <xf numFmtId="39" fontId="17" fillId="5" borderId="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9" fontId="17" fillId="5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39" fontId="20" fillId="0" borderId="5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 wrapText="1"/>
    </xf>
    <xf numFmtId="39" fontId="21" fillId="4" borderId="5" xfId="0" applyNumberFormat="1" applyFont="1" applyFill="1" applyBorder="1" applyAlignment="1">
      <alignment vertical="center"/>
    </xf>
    <xf numFmtId="39" fontId="21" fillId="0" borderId="5" xfId="0" applyNumberFormat="1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39" fontId="21" fillId="0" borderId="0" xfId="0" applyNumberFormat="1" applyFont="1" applyAlignment="1">
      <alignment vertical="center"/>
    </xf>
    <xf numFmtId="39" fontId="17" fillId="5" borderId="8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3" fontId="0" fillId="0" borderId="1" xfId="0" applyNumberFormat="1" applyBorder="1"/>
    <xf numFmtId="0" fontId="0" fillId="0" borderId="1" xfId="0" applyBorder="1"/>
    <xf numFmtId="0" fontId="0" fillId="0" borderId="0" xfId="0"/>
    <xf numFmtId="0" fontId="9" fillId="0" borderId="1" xfId="0" applyFont="1" applyBorder="1" applyAlignment="1">
      <alignment horizontal="left"/>
    </xf>
    <xf numFmtId="0" fontId="0" fillId="0" borderId="0" xfId="0"/>
    <xf numFmtId="0" fontId="0" fillId="0" borderId="0" xfId="0"/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39" fontId="17" fillId="5" borderId="8" xfId="0" applyNumberFormat="1" applyFont="1" applyFill="1" applyBorder="1" applyAlignment="1">
      <alignment horizontal="center" vertical="center" wrapText="1"/>
    </xf>
    <xf numFmtId="39" fontId="17" fillId="5" borderId="6" xfId="0" applyNumberFormat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</cellXfs>
  <cellStyles count="3">
    <cellStyle name="Buena" xfId="1" builtinId="26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FFC7CE"/>
      <color rgb="FFDBB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showGridLines="0" zoomScale="90" zoomScaleNormal="90" workbookViewId="0">
      <pane ySplit="5" topLeftCell="A6" activePane="bottomLeft" state="frozen"/>
      <selection activeCell="A6" sqref="A6"/>
      <selection pane="bottomLeft" activeCell="D25" sqref="D25"/>
    </sheetView>
  </sheetViews>
  <sheetFormatPr baseColWidth="10" defaultRowHeight="15" x14ac:dyDescent="0.25"/>
  <cols>
    <col min="1" max="1" width="13.7109375" style="31" customWidth="1"/>
    <col min="2" max="2" width="8.7109375" style="29" customWidth="1"/>
    <col min="3" max="3" width="45.7109375" style="41" customWidth="1"/>
    <col min="4" max="4" width="17.140625" style="42" bestFit="1" customWidth="1"/>
    <col min="5" max="5" width="14.7109375" style="42" customWidth="1"/>
    <col min="6" max="7" width="17.140625" style="42" bestFit="1" customWidth="1"/>
    <col min="8" max="8" width="14.7109375" style="42" customWidth="1"/>
    <col min="9" max="9" width="17.140625" style="31" bestFit="1" customWidth="1"/>
    <col min="10" max="10" width="17.85546875" style="31" bestFit="1" customWidth="1"/>
    <col min="11" max="16384" width="11.42578125" style="31"/>
  </cols>
  <sheetData>
    <row r="1" spans="1:10" s="25" customFormat="1" ht="14.25" x14ac:dyDescent="0.25">
      <c r="A1" s="25" t="s">
        <v>48</v>
      </c>
      <c r="B1" s="25" t="s">
        <v>49</v>
      </c>
      <c r="C1" s="26" t="s">
        <v>50</v>
      </c>
      <c r="D1" s="27"/>
      <c r="E1" s="27"/>
      <c r="F1" s="27"/>
      <c r="G1" s="27"/>
      <c r="H1" s="27"/>
    </row>
    <row r="2" spans="1:10" s="25" customFormat="1" ht="14.25" x14ac:dyDescent="0.25">
      <c r="C2" s="26" t="s">
        <v>51</v>
      </c>
      <c r="D2" s="27"/>
      <c r="E2" s="27"/>
      <c r="F2" s="27"/>
      <c r="G2" s="27"/>
      <c r="H2" s="27"/>
    </row>
    <row r="4" spans="1:10" s="29" customFormat="1" ht="15" customHeight="1" x14ac:dyDescent="0.25">
      <c r="A4" s="52" t="s">
        <v>52</v>
      </c>
      <c r="B4" s="52"/>
      <c r="C4" s="53"/>
      <c r="D4" s="54" t="s">
        <v>53</v>
      </c>
      <c r="E4" s="55"/>
      <c r="F4" s="55"/>
      <c r="G4" s="55"/>
      <c r="H4" s="55"/>
      <c r="I4" s="55"/>
      <c r="J4" s="28" t="s">
        <v>54</v>
      </c>
    </row>
    <row r="5" spans="1:10" ht="28.5" x14ac:dyDescent="0.25">
      <c r="A5" s="16" t="s">
        <v>55</v>
      </c>
      <c r="B5" s="16" t="s">
        <v>56</v>
      </c>
      <c r="C5" s="16" t="s">
        <v>57</v>
      </c>
      <c r="D5" s="30" t="s">
        <v>58</v>
      </c>
      <c r="E5" s="30" t="s">
        <v>59</v>
      </c>
      <c r="F5" s="30" t="s">
        <v>60</v>
      </c>
      <c r="G5" s="30" t="s">
        <v>61</v>
      </c>
      <c r="H5" s="30" t="s">
        <v>62</v>
      </c>
      <c r="I5" s="30" t="s">
        <v>63</v>
      </c>
      <c r="J5" s="30" t="s">
        <v>64</v>
      </c>
    </row>
    <row r="6" spans="1:10" s="25" customFormat="1" ht="14.25" x14ac:dyDescent="0.25">
      <c r="A6" s="32" t="s">
        <v>69</v>
      </c>
      <c r="B6" s="33" t="s">
        <v>65</v>
      </c>
      <c r="C6" s="34" t="s">
        <v>87</v>
      </c>
      <c r="D6" s="35">
        <f t="shared" ref="D6:J6" si="0">SUM(D7:D26)</f>
        <v>8414405333.8999996</v>
      </c>
      <c r="E6" s="35">
        <f t="shared" si="0"/>
        <v>0</v>
      </c>
      <c r="F6" s="35">
        <f t="shared" si="0"/>
        <v>8414405333.8999996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8414405333.8999996</v>
      </c>
    </row>
    <row r="7" spans="1:10" x14ac:dyDescent="0.25">
      <c r="A7" s="36" t="s">
        <v>89</v>
      </c>
      <c r="B7" s="37" t="s">
        <v>65</v>
      </c>
      <c r="C7" s="38" t="s">
        <v>99</v>
      </c>
      <c r="D7" s="39">
        <v>1087399040</v>
      </c>
      <c r="E7" s="39"/>
      <c r="F7" s="40">
        <f>D7+E7</f>
        <v>1087399040</v>
      </c>
      <c r="G7" s="39"/>
      <c r="H7" s="39"/>
      <c r="I7" s="40">
        <f>G7+H7</f>
        <v>0</v>
      </c>
      <c r="J7" s="40">
        <f t="shared" ref="J7:J26" si="1">F7-I7</f>
        <v>1087399040</v>
      </c>
    </row>
    <row r="8" spans="1:10" x14ac:dyDescent="0.25">
      <c r="A8" s="36" t="s">
        <v>88</v>
      </c>
      <c r="B8" s="37" t="s">
        <v>65</v>
      </c>
      <c r="C8" s="38" t="s">
        <v>66</v>
      </c>
      <c r="D8" s="39"/>
      <c r="E8" s="39"/>
      <c r="F8" s="40">
        <f t="shared" ref="F8:F26" si="2">D8+E8</f>
        <v>0</v>
      </c>
      <c r="G8" s="39"/>
      <c r="H8" s="39"/>
      <c r="I8" s="40">
        <f t="shared" ref="I8:I26" si="3">G8+H8</f>
        <v>0</v>
      </c>
      <c r="J8" s="40">
        <f t="shared" si="1"/>
        <v>0</v>
      </c>
    </row>
    <row r="9" spans="1:10" x14ac:dyDescent="0.25">
      <c r="A9" s="36" t="s">
        <v>90</v>
      </c>
      <c r="B9" s="37" t="s">
        <v>65</v>
      </c>
      <c r="C9" s="38" t="s">
        <v>67</v>
      </c>
      <c r="D9" s="39"/>
      <c r="E9" s="39"/>
      <c r="F9" s="40">
        <f t="shared" si="2"/>
        <v>0</v>
      </c>
      <c r="G9" s="39"/>
      <c r="H9" s="39"/>
      <c r="I9" s="40">
        <f t="shared" si="3"/>
        <v>0</v>
      </c>
      <c r="J9" s="40">
        <f t="shared" si="1"/>
        <v>0</v>
      </c>
    </row>
    <row r="10" spans="1:10" x14ac:dyDescent="0.25">
      <c r="A10" s="36" t="s">
        <v>91</v>
      </c>
      <c r="B10" s="37" t="s">
        <v>65</v>
      </c>
      <c r="C10" s="38" t="s">
        <v>68</v>
      </c>
      <c r="D10" s="39"/>
      <c r="E10" s="39"/>
      <c r="F10" s="40">
        <f t="shared" si="2"/>
        <v>0</v>
      </c>
      <c r="G10" s="39"/>
      <c r="H10" s="39"/>
      <c r="I10" s="40">
        <f t="shared" si="3"/>
        <v>0</v>
      </c>
      <c r="J10" s="40">
        <f t="shared" si="1"/>
        <v>0</v>
      </c>
    </row>
    <row r="11" spans="1:10" x14ac:dyDescent="0.25">
      <c r="A11" s="36" t="s">
        <v>92</v>
      </c>
      <c r="B11" s="37" t="s">
        <v>65</v>
      </c>
      <c r="C11" s="38" t="s">
        <v>70</v>
      </c>
      <c r="D11" s="39">
        <v>159876411.90000001</v>
      </c>
      <c r="E11" s="39"/>
      <c r="F11" s="40">
        <f t="shared" si="2"/>
        <v>159876411.90000001</v>
      </c>
      <c r="G11" s="39"/>
      <c r="H11" s="39"/>
      <c r="I11" s="40">
        <f t="shared" si="3"/>
        <v>0</v>
      </c>
      <c r="J11" s="40">
        <f t="shared" si="1"/>
        <v>159876411.90000001</v>
      </c>
    </row>
    <row r="12" spans="1:10" ht="30" x14ac:dyDescent="0.25">
      <c r="A12" s="36" t="s">
        <v>93</v>
      </c>
      <c r="B12" s="37" t="s">
        <v>65</v>
      </c>
      <c r="C12" s="38" t="s">
        <v>71</v>
      </c>
      <c r="D12" s="39"/>
      <c r="E12" s="39"/>
      <c r="F12" s="40">
        <f t="shared" si="2"/>
        <v>0</v>
      </c>
      <c r="G12" s="39"/>
      <c r="H12" s="39"/>
      <c r="I12" s="40">
        <f t="shared" si="3"/>
        <v>0</v>
      </c>
      <c r="J12" s="40">
        <f t="shared" si="1"/>
        <v>0</v>
      </c>
    </row>
    <row r="13" spans="1:10" x14ac:dyDescent="0.25">
      <c r="A13" s="36" t="s">
        <v>94</v>
      </c>
      <c r="B13" s="37" t="s">
        <v>65</v>
      </c>
      <c r="C13" s="38" t="s">
        <v>23</v>
      </c>
      <c r="D13" s="39">
        <v>705812398</v>
      </c>
      <c r="E13" s="39"/>
      <c r="F13" s="40">
        <f t="shared" si="2"/>
        <v>705812398</v>
      </c>
      <c r="G13" s="39"/>
      <c r="H13" s="39"/>
      <c r="I13" s="40">
        <f t="shared" si="3"/>
        <v>0</v>
      </c>
      <c r="J13" s="40">
        <f t="shared" si="1"/>
        <v>705812398</v>
      </c>
    </row>
    <row r="14" spans="1:10" x14ac:dyDescent="0.25">
      <c r="A14" s="36" t="s">
        <v>95</v>
      </c>
      <c r="B14" s="37" t="s">
        <v>65</v>
      </c>
      <c r="C14" s="38" t="s">
        <v>73</v>
      </c>
      <c r="D14" s="39"/>
      <c r="E14" s="39"/>
      <c r="F14" s="40">
        <f t="shared" si="2"/>
        <v>0</v>
      </c>
      <c r="G14" s="39"/>
      <c r="H14" s="39"/>
      <c r="I14" s="40">
        <f t="shared" si="3"/>
        <v>0</v>
      </c>
      <c r="J14" s="40">
        <f t="shared" si="1"/>
        <v>0</v>
      </c>
    </row>
    <row r="15" spans="1:10" x14ac:dyDescent="0.25">
      <c r="A15" s="36" t="s">
        <v>96</v>
      </c>
      <c r="B15" s="37" t="s">
        <v>65</v>
      </c>
      <c r="C15" s="38" t="s">
        <v>74</v>
      </c>
      <c r="D15" s="39">
        <v>1318963674</v>
      </c>
      <c r="E15" s="39"/>
      <c r="F15" s="40">
        <f t="shared" si="2"/>
        <v>1318963674</v>
      </c>
      <c r="G15" s="39"/>
      <c r="H15" s="39"/>
      <c r="I15" s="40">
        <f t="shared" si="3"/>
        <v>0</v>
      </c>
      <c r="J15" s="40">
        <f t="shared" si="1"/>
        <v>1318963674</v>
      </c>
    </row>
    <row r="16" spans="1:10" x14ac:dyDescent="0.25">
      <c r="A16" s="36" t="s">
        <v>97</v>
      </c>
      <c r="B16" s="37" t="s">
        <v>65</v>
      </c>
      <c r="C16" s="38" t="s">
        <v>75</v>
      </c>
      <c r="D16" s="39">
        <v>0</v>
      </c>
      <c r="E16" s="39"/>
      <c r="F16" s="40">
        <f t="shared" si="2"/>
        <v>0</v>
      </c>
      <c r="G16" s="39"/>
      <c r="H16" s="39"/>
      <c r="I16" s="40">
        <f t="shared" si="3"/>
        <v>0</v>
      </c>
      <c r="J16" s="40">
        <f t="shared" si="1"/>
        <v>0</v>
      </c>
    </row>
    <row r="17" spans="1:10" x14ac:dyDescent="0.25">
      <c r="A17" s="36" t="s">
        <v>98</v>
      </c>
      <c r="B17" s="37" t="s">
        <v>65</v>
      </c>
      <c r="C17" s="38" t="s">
        <v>76</v>
      </c>
      <c r="D17" s="39">
        <v>54926667</v>
      </c>
      <c r="E17" s="39"/>
      <c r="F17" s="40">
        <f t="shared" si="2"/>
        <v>54926667</v>
      </c>
      <c r="G17" s="39"/>
      <c r="H17" s="39"/>
      <c r="I17" s="40">
        <f t="shared" si="3"/>
        <v>0</v>
      </c>
      <c r="J17" s="40">
        <f t="shared" si="1"/>
        <v>54926667</v>
      </c>
    </row>
    <row r="18" spans="1:10" x14ac:dyDescent="0.25">
      <c r="A18" s="36" t="s">
        <v>77</v>
      </c>
      <c r="B18" s="37" t="s">
        <v>65</v>
      </c>
      <c r="C18" s="38" t="s">
        <v>78</v>
      </c>
      <c r="D18" s="39">
        <v>3551850428</v>
      </c>
      <c r="E18" s="39"/>
      <c r="F18" s="40">
        <f t="shared" si="2"/>
        <v>3551850428</v>
      </c>
      <c r="G18" s="39"/>
      <c r="H18" s="39"/>
      <c r="I18" s="40">
        <f t="shared" si="3"/>
        <v>0</v>
      </c>
      <c r="J18" s="40">
        <f t="shared" si="1"/>
        <v>3551850428</v>
      </c>
    </row>
    <row r="19" spans="1:10" ht="30" x14ac:dyDescent="0.25">
      <c r="A19" s="36" t="s">
        <v>79</v>
      </c>
      <c r="B19" s="37" t="s">
        <v>65</v>
      </c>
      <c r="C19" s="38" t="s">
        <v>41</v>
      </c>
      <c r="D19" s="39"/>
      <c r="E19" s="39"/>
      <c r="F19" s="40">
        <f t="shared" si="2"/>
        <v>0</v>
      </c>
      <c r="G19" s="39"/>
      <c r="H19" s="39"/>
      <c r="I19" s="40">
        <f t="shared" si="3"/>
        <v>0</v>
      </c>
      <c r="J19" s="40">
        <f t="shared" si="1"/>
        <v>0</v>
      </c>
    </row>
    <row r="20" spans="1:10" ht="30" x14ac:dyDescent="0.25">
      <c r="A20" s="36" t="s">
        <v>80</v>
      </c>
      <c r="B20" s="37" t="s">
        <v>65</v>
      </c>
      <c r="C20" s="38" t="s">
        <v>29</v>
      </c>
      <c r="D20" s="39"/>
      <c r="E20" s="39"/>
      <c r="F20" s="40">
        <f t="shared" si="2"/>
        <v>0</v>
      </c>
      <c r="G20" s="39"/>
      <c r="H20" s="39"/>
      <c r="I20" s="40">
        <f t="shared" si="3"/>
        <v>0</v>
      </c>
      <c r="J20" s="40">
        <f t="shared" si="1"/>
        <v>0</v>
      </c>
    </row>
    <row r="21" spans="1:10" ht="30" x14ac:dyDescent="0.25">
      <c r="A21" s="36" t="s">
        <v>81</v>
      </c>
      <c r="B21" s="37" t="s">
        <v>65</v>
      </c>
      <c r="C21" s="38" t="s">
        <v>82</v>
      </c>
      <c r="D21" s="39"/>
      <c r="E21" s="39"/>
      <c r="F21" s="40">
        <f t="shared" si="2"/>
        <v>0</v>
      </c>
      <c r="G21" s="39"/>
      <c r="H21" s="39"/>
      <c r="I21" s="40">
        <f t="shared" si="3"/>
        <v>0</v>
      </c>
      <c r="J21" s="40">
        <f t="shared" si="1"/>
        <v>0</v>
      </c>
    </row>
    <row r="22" spans="1:10" x14ac:dyDescent="0.25">
      <c r="A22" s="36" t="s">
        <v>83</v>
      </c>
      <c r="B22" s="37" t="s">
        <v>65</v>
      </c>
      <c r="C22" s="38" t="s">
        <v>30</v>
      </c>
      <c r="D22" s="39"/>
      <c r="E22" s="39"/>
      <c r="F22" s="40">
        <f t="shared" si="2"/>
        <v>0</v>
      </c>
      <c r="G22" s="39"/>
      <c r="H22" s="39"/>
      <c r="I22" s="40">
        <f t="shared" si="3"/>
        <v>0</v>
      </c>
      <c r="J22" s="40">
        <f t="shared" si="1"/>
        <v>0</v>
      </c>
    </row>
    <row r="23" spans="1:10" x14ac:dyDescent="0.25">
      <c r="A23" s="36" t="s">
        <v>84</v>
      </c>
      <c r="B23" s="37" t="s">
        <v>65</v>
      </c>
      <c r="C23" s="38" t="s">
        <v>31</v>
      </c>
      <c r="D23" s="39"/>
      <c r="E23" s="39"/>
      <c r="F23" s="40">
        <f t="shared" si="2"/>
        <v>0</v>
      </c>
      <c r="G23" s="39"/>
      <c r="H23" s="39"/>
      <c r="I23" s="40">
        <f t="shared" si="3"/>
        <v>0</v>
      </c>
      <c r="J23" s="40">
        <f t="shared" si="1"/>
        <v>0</v>
      </c>
    </row>
    <row r="24" spans="1:10" x14ac:dyDescent="0.25">
      <c r="A24" s="36" t="s">
        <v>85</v>
      </c>
      <c r="B24" s="37" t="s">
        <v>65</v>
      </c>
      <c r="C24" s="38" t="s">
        <v>32</v>
      </c>
      <c r="D24" s="39"/>
      <c r="E24" s="39"/>
      <c r="F24" s="40">
        <f t="shared" si="2"/>
        <v>0</v>
      </c>
      <c r="G24" s="39"/>
      <c r="H24" s="39"/>
      <c r="I24" s="40">
        <f t="shared" si="3"/>
        <v>0</v>
      </c>
      <c r="J24" s="40">
        <f t="shared" si="1"/>
        <v>0</v>
      </c>
    </row>
    <row r="25" spans="1:10" x14ac:dyDescent="0.25">
      <c r="A25" s="36" t="s">
        <v>86</v>
      </c>
      <c r="B25" s="37" t="s">
        <v>65</v>
      </c>
      <c r="C25" s="38" t="s">
        <v>33</v>
      </c>
      <c r="D25" s="39">
        <v>1535576715</v>
      </c>
      <c r="E25" s="39"/>
      <c r="F25" s="40">
        <f t="shared" si="2"/>
        <v>1535576715</v>
      </c>
      <c r="G25" s="39"/>
      <c r="H25" s="39"/>
      <c r="I25" s="40">
        <f t="shared" si="3"/>
        <v>0</v>
      </c>
      <c r="J25" s="40">
        <f t="shared" si="1"/>
        <v>1535576715</v>
      </c>
    </row>
    <row r="26" spans="1:10" x14ac:dyDescent="0.25">
      <c r="A26" s="36" t="s">
        <v>72</v>
      </c>
      <c r="B26" s="37" t="s">
        <v>65</v>
      </c>
      <c r="C26" s="38" t="s">
        <v>34</v>
      </c>
      <c r="D26" s="39"/>
      <c r="E26" s="39"/>
      <c r="F26" s="40">
        <f t="shared" si="2"/>
        <v>0</v>
      </c>
      <c r="G26" s="39"/>
      <c r="H26" s="39"/>
      <c r="I26" s="40">
        <f t="shared" si="3"/>
        <v>0</v>
      </c>
      <c r="J26" s="40">
        <f t="shared" si="1"/>
        <v>0</v>
      </c>
    </row>
  </sheetData>
  <mergeCells count="2">
    <mergeCell ref="A4:C4"/>
    <mergeCell ref="D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showGridLines="0" zoomScaleNormal="100" workbookViewId="0">
      <selection activeCell="M24" sqref="M24"/>
    </sheetView>
  </sheetViews>
  <sheetFormatPr baseColWidth="10" defaultRowHeight="15" x14ac:dyDescent="0.25"/>
  <cols>
    <col min="1" max="1" width="19.7109375" customWidth="1"/>
    <col min="2" max="2" width="32.28515625" customWidth="1"/>
    <col min="3" max="6" width="22.7109375" customWidth="1"/>
    <col min="7" max="7" width="18.28515625" customWidth="1"/>
    <col min="8" max="8" width="17.140625" hidden="1" customWidth="1"/>
    <col min="9" max="9" width="27.85546875" style="7" hidden="1" customWidth="1"/>
    <col min="10" max="10" width="19.85546875" hidden="1" customWidth="1"/>
    <col min="11" max="11" width="22.7109375" hidden="1" customWidth="1"/>
    <col min="12" max="12" width="19.85546875" hidden="1" customWidth="1"/>
    <col min="13" max="13" width="22.7109375" customWidth="1"/>
    <col min="15" max="15" width="27.5703125" bestFit="1" customWidth="1"/>
  </cols>
  <sheetData>
    <row r="1" spans="1:13" ht="18" x14ac:dyDescent="0.25">
      <c r="B1" s="3" t="s">
        <v>0</v>
      </c>
      <c r="C1" s="3"/>
      <c r="D1" s="3"/>
      <c r="E1" s="3"/>
      <c r="F1" s="3"/>
      <c r="M1" s="3"/>
    </row>
    <row r="2" spans="1:13" ht="18" x14ac:dyDescent="0.25">
      <c r="B2" s="3" t="s">
        <v>1</v>
      </c>
      <c r="C2" s="3"/>
      <c r="D2" s="3"/>
      <c r="E2" s="3"/>
      <c r="F2" s="3"/>
      <c r="M2" s="3"/>
    </row>
    <row r="3" spans="1:13" ht="16.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B4" s="2" t="s">
        <v>3</v>
      </c>
      <c r="C4" s="2"/>
      <c r="D4" s="2"/>
      <c r="E4" s="24" t="s">
        <v>47</v>
      </c>
      <c r="F4" s="2"/>
      <c r="M4" s="2"/>
    </row>
    <row r="5" spans="1:13" ht="15.75" x14ac:dyDescent="0.25">
      <c r="B5" s="2"/>
      <c r="C5" s="56" t="s">
        <v>46</v>
      </c>
      <c r="D5" s="57"/>
      <c r="E5" s="57"/>
      <c r="F5" s="58"/>
    </row>
    <row r="6" spans="1:13" s="4" customFormat="1" ht="56.25" customHeight="1" x14ac:dyDescent="0.25">
      <c r="A6" s="13" t="s">
        <v>17</v>
      </c>
      <c r="B6" s="16" t="s">
        <v>35</v>
      </c>
      <c r="C6" s="16" t="s">
        <v>42</v>
      </c>
      <c r="D6" s="16" t="s">
        <v>44</v>
      </c>
      <c r="E6" s="16" t="s">
        <v>43</v>
      </c>
      <c r="F6" s="16" t="s">
        <v>45</v>
      </c>
      <c r="G6" s="16" t="s">
        <v>36</v>
      </c>
      <c r="H6" s="16" t="s">
        <v>37</v>
      </c>
      <c r="I6" s="16" t="s">
        <v>14</v>
      </c>
      <c r="J6" s="16" t="s">
        <v>38</v>
      </c>
      <c r="K6" s="16" t="s">
        <v>39</v>
      </c>
      <c r="L6" s="16" t="s">
        <v>40</v>
      </c>
      <c r="M6" s="17">
        <v>43465</v>
      </c>
    </row>
    <row r="7" spans="1:13" ht="27" customHeight="1" x14ac:dyDescent="0.25">
      <c r="A7" s="12">
        <v>2401</v>
      </c>
      <c r="B7" s="9" t="s">
        <v>18</v>
      </c>
      <c r="C7" s="15">
        <v>1087339040</v>
      </c>
      <c r="D7" s="15"/>
      <c r="E7" s="15"/>
      <c r="F7" s="15"/>
      <c r="G7" s="14">
        <f>+SUM(C7:F7)</f>
        <v>1087339040</v>
      </c>
      <c r="H7" s="15"/>
      <c r="I7" s="18"/>
      <c r="J7" s="18"/>
      <c r="K7" s="15"/>
      <c r="L7" s="19"/>
      <c r="M7" s="15">
        <v>957246955</v>
      </c>
    </row>
    <row r="8" spans="1:13" x14ac:dyDescent="0.25">
      <c r="A8" s="12">
        <v>2402</v>
      </c>
      <c r="B8" s="9" t="s">
        <v>19</v>
      </c>
      <c r="C8" s="15"/>
      <c r="D8" s="15"/>
      <c r="E8" s="15"/>
      <c r="F8" s="15"/>
      <c r="G8" s="14">
        <f t="shared" ref="G8:G24" si="0">+SUM(C8:F8)</f>
        <v>0</v>
      </c>
      <c r="H8" s="15"/>
      <c r="I8" s="18"/>
      <c r="J8" s="18"/>
      <c r="K8" s="15"/>
      <c r="L8" s="19"/>
      <c r="M8" s="15"/>
    </row>
    <row r="9" spans="1:13" x14ac:dyDescent="0.25">
      <c r="A9" s="12">
        <v>2403</v>
      </c>
      <c r="B9" s="9" t="s">
        <v>20</v>
      </c>
      <c r="C9" s="15"/>
      <c r="D9" s="15"/>
      <c r="E9" s="15"/>
      <c r="F9" s="15"/>
      <c r="G9" s="14">
        <f t="shared" si="0"/>
        <v>0</v>
      </c>
      <c r="H9" s="15"/>
      <c r="I9" s="18"/>
      <c r="J9" s="18"/>
      <c r="K9" s="15"/>
      <c r="L9" s="19"/>
      <c r="M9" s="15"/>
    </row>
    <row r="10" spans="1:13" ht="24" x14ac:dyDescent="0.25">
      <c r="A10" s="12">
        <v>2406</v>
      </c>
      <c r="B10" s="9" t="s">
        <v>21</v>
      </c>
      <c r="C10" s="15"/>
      <c r="D10" s="15"/>
      <c r="E10" s="15"/>
      <c r="F10" s="15"/>
      <c r="G10" s="14">
        <f t="shared" si="0"/>
        <v>0</v>
      </c>
      <c r="H10" s="15"/>
      <c r="I10" s="18"/>
      <c r="J10" s="18"/>
      <c r="K10" s="15"/>
      <c r="L10" s="19"/>
      <c r="M10" s="15"/>
    </row>
    <row r="11" spans="1:13" x14ac:dyDescent="0.25">
      <c r="A11" s="12">
        <v>2407</v>
      </c>
      <c r="B11" s="9" t="s">
        <v>22</v>
      </c>
      <c r="C11" s="15">
        <v>159876411</v>
      </c>
      <c r="D11" s="15"/>
      <c r="E11" s="15"/>
      <c r="F11" s="15"/>
      <c r="G11" s="14">
        <f t="shared" si="0"/>
        <v>159876411</v>
      </c>
      <c r="H11" s="15"/>
      <c r="I11" s="18"/>
      <c r="J11" s="18"/>
      <c r="K11" s="15"/>
      <c r="L11" s="19"/>
      <c r="M11" s="15">
        <v>155908667</v>
      </c>
    </row>
    <row r="12" spans="1:13" x14ac:dyDescent="0.25">
      <c r="A12" s="12">
        <v>2424</v>
      </c>
      <c r="B12" s="9" t="s">
        <v>23</v>
      </c>
      <c r="C12" s="15">
        <v>725288200</v>
      </c>
      <c r="D12" s="15"/>
      <c r="E12" s="15"/>
      <c r="F12" s="15"/>
      <c r="G12" s="14">
        <f t="shared" si="0"/>
        <v>725288200</v>
      </c>
      <c r="H12" s="15"/>
      <c r="I12" s="18"/>
      <c r="J12" s="18"/>
      <c r="K12" s="15"/>
      <c r="L12" s="19"/>
      <c r="M12" s="15">
        <v>114010300</v>
      </c>
    </row>
    <row r="13" spans="1:13" x14ac:dyDescent="0.25">
      <c r="A13" s="12">
        <v>2430</v>
      </c>
      <c r="B13" s="9" t="s">
        <v>24</v>
      </c>
      <c r="C13" s="15"/>
      <c r="D13" s="15"/>
      <c r="E13" s="15"/>
      <c r="F13" s="15"/>
      <c r="G13" s="14">
        <f t="shared" si="0"/>
        <v>0</v>
      </c>
      <c r="H13" s="15"/>
      <c r="I13" s="18"/>
      <c r="J13" s="18"/>
      <c r="K13" s="15"/>
      <c r="L13" s="19"/>
      <c r="M13" s="15"/>
    </row>
    <row r="14" spans="1:13" ht="24" x14ac:dyDescent="0.25">
      <c r="A14" s="12">
        <v>2436</v>
      </c>
      <c r="B14" s="9" t="s">
        <v>25</v>
      </c>
      <c r="C14" s="15">
        <v>1318963674</v>
      </c>
      <c r="D14" s="15"/>
      <c r="E14" s="15"/>
      <c r="F14" s="15"/>
      <c r="G14" s="14">
        <f t="shared" si="0"/>
        <v>1318963674</v>
      </c>
      <c r="H14" s="15"/>
      <c r="I14" s="18"/>
      <c r="J14" s="18"/>
      <c r="K14" s="15"/>
      <c r="L14" s="19"/>
      <c r="M14" s="15">
        <v>983041989</v>
      </c>
    </row>
    <row r="15" spans="1:13" ht="24" x14ac:dyDescent="0.25">
      <c r="A15" s="12">
        <v>2440</v>
      </c>
      <c r="B15" s="9" t="s">
        <v>26</v>
      </c>
      <c r="C15" s="15"/>
      <c r="D15" s="15"/>
      <c r="E15" s="15"/>
      <c r="F15" s="15"/>
      <c r="G15" s="14">
        <f t="shared" si="0"/>
        <v>0</v>
      </c>
      <c r="H15" s="15"/>
      <c r="I15" s="18"/>
      <c r="J15" s="18"/>
      <c r="K15" s="15"/>
      <c r="L15" s="19"/>
      <c r="M15" s="15"/>
    </row>
    <row r="16" spans="1:13" x14ac:dyDescent="0.25">
      <c r="A16" s="12">
        <v>2445</v>
      </c>
      <c r="B16" s="9" t="s">
        <v>27</v>
      </c>
      <c r="C16" s="15">
        <v>54926667</v>
      </c>
      <c r="D16" s="15"/>
      <c r="E16" s="15"/>
      <c r="F16" s="15"/>
      <c r="G16" s="14">
        <f t="shared" si="0"/>
        <v>54926667</v>
      </c>
      <c r="H16" s="15"/>
      <c r="I16" s="18"/>
      <c r="J16" s="18"/>
      <c r="K16" s="15"/>
      <c r="L16" s="19"/>
      <c r="M16" s="15">
        <v>35489220</v>
      </c>
    </row>
    <row r="17" spans="1:13" x14ac:dyDescent="0.25">
      <c r="A17" s="12">
        <v>2460</v>
      </c>
      <c r="B17" s="9" t="s">
        <v>28</v>
      </c>
      <c r="C17" s="15">
        <v>3551850428</v>
      </c>
      <c r="D17" s="15"/>
      <c r="E17" s="15"/>
      <c r="F17" s="15"/>
      <c r="G17" s="14">
        <f t="shared" si="0"/>
        <v>3551850428</v>
      </c>
      <c r="H17" s="20"/>
      <c r="I17" s="18"/>
      <c r="J17" s="18"/>
      <c r="K17" s="20"/>
      <c r="L17" s="18"/>
      <c r="M17" s="15">
        <v>1475434</v>
      </c>
    </row>
    <row r="18" spans="1:13" ht="36" x14ac:dyDescent="0.25">
      <c r="A18" s="12">
        <v>2466</v>
      </c>
      <c r="B18" s="9" t="s">
        <v>41</v>
      </c>
      <c r="C18" s="15"/>
      <c r="D18" s="15"/>
      <c r="E18" s="15"/>
      <c r="F18" s="15"/>
      <c r="G18" s="14">
        <f t="shared" si="0"/>
        <v>0</v>
      </c>
      <c r="H18" s="20"/>
      <c r="I18" s="18"/>
      <c r="J18" s="18"/>
      <c r="K18" s="20"/>
      <c r="L18" s="18"/>
      <c r="M18" s="15"/>
    </row>
    <row r="19" spans="1:13" ht="36" x14ac:dyDescent="0.25">
      <c r="A19" s="12">
        <v>2470</v>
      </c>
      <c r="B19" s="9" t="s">
        <v>29</v>
      </c>
      <c r="C19" s="15"/>
      <c r="D19" s="15"/>
      <c r="E19" s="15"/>
      <c r="F19" s="15"/>
      <c r="G19" s="14">
        <f t="shared" si="0"/>
        <v>0</v>
      </c>
      <c r="H19" s="20"/>
      <c r="I19" s="18"/>
      <c r="J19" s="18"/>
      <c r="K19" s="20"/>
      <c r="L19" s="18"/>
      <c r="M19" s="15"/>
    </row>
    <row r="20" spans="1:13" ht="24" x14ac:dyDescent="0.25">
      <c r="A20" s="12">
        <v>2480</v>
      </c>
      <c r="B20" s="9" t="s">
        <v>30</v>
      </c>
      <c r="C20" s="15"/>
      <c r="D20" s="15"/>
      <c r="E20" s="15"/>
      <c r="F20" s="15"/>
      <c r="G20" s="14">
        <f t="shared" si="0"/>
        <v>0</v>
      </c>
      <c r="H20" s="20"/>
      <c r="I20" s="18"/>
      <c r="J20" s="18"/>
      <c r="K20" s="20"/>
      <c r="L20" s="18"/>
      <c r="M20" s="15"/>
    </row>
    <row r="21" spans="1:13" ht="24" x14ac:dyDescent="0.25">
      <c r="A21" s="12">
        <v>2481</v>
      </c>
      <c r="B21" s="9" t="s">
        <v>31</v>
      </c>
      <c r="C21" s="15"/>
      <c r="D21" s="15"/>
      <c r="E21" s="15"/>
      <c r="F21" s="15"/>
      <c r="G21" s="14">
        <f t="shared" si="0"/>
        <v>0</v>
      </c>
      <c r="H21" s="20"/>
      <c r="I21" s="18"/>
      <c r="J21" s="18"/>
      <c r="K21" s="20"/>
      <c r="L21" s="18"/>
      <c r="M21" s="15"/>
    </row>
    <row r="22" spans="1:13" ht="24" x14ac:dyDescent="0.25">
      <c r="A22" s="12">
        <v>2483</v>
      </c>
      <c r="B22" s="9" t="s">
        <v>32</v>
      </c>
      <c r="C22" s="15"/>
      <c r="D22" s="15"/>
      <c r="E22" s="15"/>
      <c r="F22" s="15"/>
      <c r="G22" s="14">
        <f t="shared" si="0"/>
        <v>0</v>
      </c>
      <c r="H22" s="20"/>
      <c r="I22" s="18"/>
      <c r="J22" s="18"/>
      <c r="K22" s="20"/>
      <c r="L22" s="18"/>
      <c r="M22" s="15"/>
    </row>
    <row r="23" spans="1:13" x14ac:dyDescent="0.25">
      <c r="A23" s="12">
        <v>2490</v>
      </c>
      <c r="B23" s="9" t="s">
        <v>33</v>
      </c>
      <c r="C23" s="15">
        <v>1535576715</v>
      </c>
      <c r="D23" s="15"/>
      <c r="E23" s="15"/>
      <c r="F23" s="15"/>
      <c r="G23" s="14">
        <f t="shared" si="0"/>
        <v>1535576715</v>
      </c>
      <c r="H23" s="20"/>
      <c r="I23" s="18"/>
      <c r="J23" s="18"/>
      <c r="K23" s="20"/>
      <c r="L23" s="18"/>
      <c r="M23" s="15">
        <v>4179803671</v>
      </c>
    </row>
    <row r="24" spans="1:13" x14ac:dyDescent="0.25">
      <c r="A24" s="12">
        <v>2495</v>
      </c>
      <c r="B24" s="9" t="s">
        <v>34</v>
      </c>
      <c r="C24" s="15"/>
      <c r="D24" s="15"/>
      <c r="E24" s="15"/>
      <c r="F24" s="15"/>
      <c r="G24" s="14">
        <f t="shared" si="0"/>
        <v>0</v>
      </c>
      <c r="H24" s="20"/>
      <c r="I24" s="18"/>
      <c r="J24" s="18"/>
      <c r="K24" s="20"/>
      <c r="L24" s="18"/>
      <c r="M24" s="15"/>
    </row>
    <row r="25" spans="1:13" x14ac:dyDescent="0.25">
      <c r="A25" s="10"/>
      <c r="B25" s="11" t="s">
        <v>2</v>
      </c>
      <c r="C25" s="23">
        <f t="shared" ref="C25:F25" si="1">SUM(C7:C24)</f>
        <v>8433821135</v>
      </c>
      <c r="D25" s="23">
        <f t="shared" si="1"/>
        <v>0</v>
      </c>
      <c r="E25" s="23">
        <f t="shared" si="1"/>
        <v>0</v>
      </c>
      <c r="F25" s="23">
        <f t="shared" si="1"/>
        <v>0</v>
      </c>
      <c r="G25" s="23">
        <f>SUM(G7:G24)</f>
        <v>8433821135</v>
      </c>
      <c r="H25" s="21"/>
      <c r="I25" s="22"/>
      <c r="J25" s="22"/>
      <c r="K25" s="23">
        <f>SUM(K7:K24)</f>
        <v>0</v>
      </c>
      <c r="L25" s="22"/>
      <c r="M25" s="23">
        <f t="shared" ref="M25" si="2">SUM(M7:M24)</f>
        <v>6426976236</v>
      </c>
    </row>
    <row r="26" spans="1:13" x14ac:dyDescent="0.25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5"/>
    </row>
  </sheetData>
  <autoFilter ref="B6:L25"/>
  <mergeCells count="1">
    <mergeCell ref="C5:F5"/>
  </mergeCells>
  <dataValidations count="1">
    <dataValidation type="decimal" allowBlank="1" showInputMessage="1" showErrorMessage="1" sqref="K7:K24 C7:H24 M7:M24">
      <formula1>-9.99999999999999E+37</formula1>
      <formula2>9.99999999999999E+38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L7:L24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showGridLines="0" zoomScale="90" zoomScaleNormal="90" workbookViewId="0">
      <pane ySplit="5" topLeftCell="A6" activePane="bottomLeft" state="frozen"/>
      <selection activeCell="A6" sqref="A6"/>
      <selection pane="bottomLeft" activeCell="J18" sqref="A4:J18"/>
    </sheetView>
  </sheetViews>
  <sheetFormatPr baseColWidth="10" defaultRowHeight="15" x14ac:dyDescent="0.25"/>
  <cols>
    <col min="1" max="1" width="13.7109375" style="31" customWidth="1"/>
    <col min="2" max="2" width="8.7109375" style="29" customWidth="1"/>
    <col min="3" max="3" width="45.7109375" style="41" customWidth="1"/>
    <col min="4" max="4" width="17.140625" style="42" bestFit="1" customWidth="1"/>
    <col min="5" max="5" width="14.7109375" style="42" customWidth="1"/>
    <col min="6" max="7" width="17.140625" style="42" bestFit="1" customWidth="1"/>
    <col min="8" max="8" width="14.7109375" style="42" customWidth="1"/>
    <col min="9" max="9" width="17.140625" style="31" bestFit="1" customWidth="1"/>
    <col min="10" max="10" width="17.85546875" style="31" bestFit="1" customWidth="1"/>
    <col min="11" max="16384" width="11.42578125" style="31"/>
  </cols>
  <sheetData>
    <row r="1" spans="1:10" s="25" customFormat="1" ht="14.25" x14ac:dyDescent="0.25">
      <c r="A1" s="25" t="s">
        <v>48</v>
      </c>
      <c r="B1" s="25" t="s">
        <v>49</v>
      </c>
      <c r="C1" s="26" t="s">
        <v>50</v>
      </c>
      <c r="D1" s="27"/>
      <c r="E1" s="27"/>
      <c r="F1" s="27"/>
      <c r="G1" s="27"/>
      <c r="H1" s="27"/>
    </row>
    <row r="2" spans="1:10" s="25" customFormat="1" ht="14.25" x14ac:dyDescent="0.25">
      <c r="C2" s="26" t="s">
        <v>51</v>
      </c>
      <c r="D2" s="27"/>
      <c r="E2" s="27"/>
      <c r="F2" s="27"/>
      <c r="G2" s="27"/>
      <c r="H2" s="27"/>
    </row>
    <row r="4" spans="1:10" s="29" customFormat="1" ht="15" customHeight="1" x14ac:dyDescent="0.25">
      <c r="A4" s="52" t="s">
        <v>52</v>
      </c>
      <c r="B4" s="52"/>
      <c r="C4" s="53"/>
      <c r="D4" s="54" t="s">
        <v>53</v>
      </c>
      <c r="E4" s="55"/>
      <c r="F4" s="55"/>
      <c r="G4" s="55"/>
      <c r="H4" s="55"/>
      <c r="I4" s="55"/>
      <c r="J4" s="43" t="s">
        <v>54</v>
      </c>
    </row>
    <row r="5" spans="1:10" ht="28.5" x14ac:dyDescent="0.25">
      <c r="A5" s="16" t="s">
        <v>55</v>
      </c>
      <c r="B5" s="16" t="s">
        <v>56</v>
      </c>
      <c r="C5" s="16" t="s">
        <v>57</v>
      </c>
      <c r="D5" s="30" t="s">
        <v>58</v>
      </c>
      <c r="E5" s="30" t="s">
        <v>59</v>
      </c>
      <c r="F5" s="30" t="s">
        <v>60</v>
      </c>
      <c r="G5" s="30" t="s">
        <v>61</v>
      </c>
      <c r="H5" s="30" t="s">
        <v>62</v>
      </c>
      <c r="I5" s="30" t="s">
        <v>63</v>
      </c>
      <c r="J5" s="30" t="s">
        <v>64</v>
      </c>
    </row>
    <row r="6" spans="1:10" s="25" customFormat="1" ht="14.25" x14ac:dyDescent="0.25">
      <c r="A6" s="32" t="s">
        <v>69</v>
      </c>
      <c r="B6" s="33" t="s">
        <v>65</v>
      </c>
      <c r="C6" s="34" t="s">
        <v>87</v>
      </c>
      <c r="D6" s="35">
        <f>SUM(D7:D18)</f>
        <v>159876411.90000001</v>
      </c>
      <c r="E6" s="35">
        <f t="shared" ref="E6:J6" si="0">SUM(E7:E18)</f>
        <v>0</v>
      </c>
      <c r="F6" s="35">
        <f t="shared" si="0"/>
        <v>159876411.90000001</v>
      </c>
      <c r="G6" s="35">
        <f t="shared" si="0"/>
        <v>155908667.22</v>
      </c>
      <c r="H6" s="35">
        <f t="shared" si="0"/>
        <v>0</v>
      </c>
      <c r="I6" s="35">
        <f t="shared" si="0"/>
        <v>155908667.22</v>
      </c>
      <c r="J6" s="35">
        <f t="shared" si="0"/>
        <v>3967744.6799999992</v>
      </c>
    </row>
    <row r="7" spans="1:10" x14ac:dyDescent="0.25">
      <c r="A7" s="36" t="s">
        <v>89</v>
      </c>
      <c r="B7" s="37" t="s">
        <v>65</v>
      </c>
      <c r="C7" s="38" t="s">
        <v>99</v>
      </c>
      <c r="D7" s="39">
        <v>8559505</v>
      </c>
      <c r="E7" s="39"/>
      <c r="F7" s="40">
        <f>D7+E7</f>
        <v>8559505</v>
      </c>
      <c r="G7" s="39">
        <v>6986205</v>
      </c>
      <c r="H7" s="39"/>
      <c r="I7" s="40">
        <f>G7+H7</f>
        <v>6986205</v>
      </c>
      <c r="J7" s="40">
        <f t="shared" ref="J7:J17" si="1">F7-I7</f>
        <v>1573300</v>
      </c>
    </row>
    <row r="8" spans="1:10" x14ac:dyDescent="0.25">
      <c r="A8" s="36" t="s">
        <v>88</v>
      </c>
      <c r="B8" s="37" t="s">
        <v>65</v>
      </c>
      <c r="C8" s="38" t="s">
        <v>100</v>
      </c>
      <c r="D8" s="39">
        <v>10513399.220000001</v>
      </c>
      <c r="E8" s="39"/>
      <c r="F8" s="40">
        <f t="shared" ref="F8:F17" si="2">D8+E8</f>
        <v>10513399.220000001</v>
      </c>
      <c r="G8" s="39">
        <v>11000254.539999999</v>
      </c>
      <c r="H8" s="39"/>
      <c r="I8" s="40">
        <f t="shared" ref="I8:I17" si="3">G8+H8</f>
        <v>11000254.539999999</v>
      </c>
      <c r="J8" s="40">
        <f t="shared" si="1"/>
        <v>-486855.31999999844</v>
      </c>
    </row>
    <row r="9" spans="1:10" x14ac:dyDescent="0.25">
      <c r="A9" s="36" t="s">
        <v>90</v>
      </c>
      <c r="B9" s="37" t="s">
        <v>65</v>
      </c>
      <c r="C9" s="38" t="s">
        <v>101</v>
      </c>
      <c r="D9" s="39">
        <v>289569</v>
      </c>
      <c r="E9" s="39"/>
      <c r="F9" s="40">
        <f t="shared" si="2"/>
        <v>289569</v>
      </c>
      <c r="G9" s="39">
        <v>-57452127</v>
      </c>
      <c r="H9" s="39"/>
      <c r="I9" s="40">
        <f t="shared" si="3"/>
        <v>-57452127</v>
      </c>
      <c r="J9" s="40">
        <f t="shared" si="1"/>
        <v>57741696</v>
      </c>
    </row>
    <row r="10" spans="1:10" x14ac:dyDescent="0.25">
      <c r="A10" s="36" t="s">
        <v>91</v>
      </c>
      <c r="B10" s="37" t="s">
        <v>65</v>
      </c>
      <c r="C10" s="38" t="s">
        <v>102</v>
      </c>
      <c r="D10" s="39">
        <v>20015519</v>
      </c>
      <c r="E10" s="39"/>
      <c r="F10" s="40">
        <f t="shared" si="2"/>
        <v>20015519</v>
      </c>
      <c r="G10" s="39">
        <v>53793164</v>
      </c>
      <c r="H10" s="39"/>
      <c r="I10" s="40">
        <f t="shared" si="3"/>
        <v>53793164</v>
      </c>
      <c r="J10" s="40">
        <f t="shared" si="1"/>
        <v>-33777645</v>
      </c>
    </row>
    <row r="11" spans="1:10" x14ac:dyDescent="0.25">
      <c r="A11" s="36" t="s">
        <v>92</v>
      </c>
      <c r="B11" s="37" t="s">
        <v>65</v>
      </c>
      <c r="C11" s="38" t="s">
        <v>103</v>
      </c>
      <c r="D11" s="39">
        <v>1272599.1299999999</v>
      </c>
      <c r="E11" s="39"/>
      <c r="F11" s="40">
        <f t="shared" si="2"/>
        <v>1272599.1299999999</v>
      </c>
      <c r="G11" s="39">
        <v>1465672.13</v>
      </c>
      <c r="H11" s="39"/>
      <c r="I11" s="40">
        <f t="shared" si="3"/>
        <v>1465672.13</v>
      </c>
      <c r="J11" s="40">
        <f t="shared" si="1"/>
        <v>-193073</v>
      </c>
    </row>
    <row r="12" spans="1:10" x14ac:dyDescent="0.25">
      <c r="A12" s="36" t="s">
        <v>93</v>
      </c>
      <c r="B12" s="37" t="s">
        <v>65</v>
      </c>
      <c r="C12" s="38" t="s">
        <v>104</v>
      </c>
      <c r="D12" s="39">
        <v>3980321.26</v>
      </c>
      <c r="E12" s="39"/>
      <c r="F12" s="40">
        <f t="shared" si="2"/>
        <v>3980321.26</v>
      </c>
      <c r="G12" s="39">
        <v>4287248.26</v>
      </c>
      <c r="H12" s="39"/>
      <c r="I12" s="40">
        <f t="shared" si="3"/>
        <v>4287248.26</v>
      </c>
      <c r="J12" s="40">
        <f t="shared" si="1"/>
        <v>-306927</v>
      </c>
    </row>
    <row r="13" spans="1:10" x14ac:dyDescent="0.25">
      <c r="A13" s="36" t="s">
        <v>94</v>
      </c>
      <c r="B13" s="37" t="s">
        <v>65</v>
      </c>
      <c r="C13" s="38" t="s">
        <v>109</v>
      </c>
      <c r="D13" s="39">
        <v>1041</v>
      </c>
      <c r="E13" s="39"/>
      <c r="F13" s="40">
        <f t="shared" si="2"/>
        <v>1041</v>
      </c>
      <c r="G13" s="39">
        <v>0</v>
      </c>
      <c r="H13" s="39"/>
      <c r="I13" s="40">
        <f t="shared" si="3"/>
        <v>0</v>
      </c>
      <c r="J13" s="40">
        <f t="shared" si="1"/>
        <v>1041</v>
      </c>
    </row>
    <row r="14" spans="1:10" x14ac:dyDescent="0.25">
      <c r="A14" s="36" t="s">
        <v>95</v>
      </c>
      <c r="B14" s="37" t="s">
        <v>65</v>
      </c>
      <c r="C14" s="38" t="s">
        <v>105</v>
      </c>
      <c r="D14" s="39">
        <v>234640.21</v>
      </c>
      <c r="E14" s="39"/>
      <c r="F14" s="40">
        <f t="shared" si="2"/>
        <v>234640.21</v>
      </c>
      <c r="G14" s="39">
        <v>234640.21</v>
      </c>
      <c r="H14" s="39"/>
      <c r="I14" s="40">
        <f t="shared" si="3"/>
        <v>234640.21</v>
      </c>
      <c r="J14" s="40">
        <f t="shared" si="1"/>
        <v>0</v>
      </c>
    </row>
    <row r="15" spans="1:10" x14ac:dyDescent="0.25">
      <c r="A15" s="36" t="s">
        <v>96</v>
      </c>
      <c r="B15" s="37" t="s">
        <v>65</v>
      </c>
      <c r="C15" s="38" t="s">
        <v>106</v>
      </c>
      <c r="D15" s="39">
        <v>6379468.5499999998</v>
      </c>
      <c r="E15" s="39"/>
      <c r="F15" s="40">
        <f t="shared" si="2"/>
        <v>6379468.5499999998</v>
      </c>
      <c r="G15" s="39">
        <v>25343614.550000001</v>
      </c>
      <c r="H15" s="39"/>
      <c r="I15" s="40">
        <f t="shared" si="3"/>
        <v>25343614.550000001</v>
      </c>
      <c r="J15" s="40">
        <f t="shared" si="1"/>
        <v>-18964146</v>
      </c>
    </row>
    <row r="16" spans="1:10" x14ac:dyDescent="0.25">
      <c r="A16" s="36" t="s">
        <v>97</v>
      </c>
      <c r="B16" s="37" t="s">
        <v>65</v>
      </c>
      <c r="C16" s="38" t="s">
        <v>107</v>
      </c>
      <c r="D16" s="39">
        <v>2774313.53</v>
      </c>
      <c r="E16" s="39"/>
      <c r="F16" s="40">
        <f t="shared" si="2"/>
        <v>2774313.53</v>
      </c>
      <c r="G16" s="39">
        <v>4335555.53</v>
      </c>
      <c r="H16" s="39"/>
      <c r="I16" s="40">
        <f t="shared" si="3"/>
        <v>4335555.53</v>
      </c>
      <c r="J16" s="40">
        <f t="shared" si="1"/>
        <v>-1561242.0000000005</v>
      </c>
    </row>
    <row r="17" spans="1:10" x14ac:dyDescent="0.25">
      <c r="A17" s="36" t="s">
        <v>98</v>
      </c>
      <c r="B17" s="37" t="s">
        <v>65</v>
      </c>
      <c r="C17" s="38" t="s">
        <v>108</v>
      </c>
      <c r="D17" s="39">
        <v>1477858</v>
      </c>
      <c r="E17" s="39"/>
      <c r="F17" s="40">
        <f t="shared" si="2"/>
        <v>1477858</v>
      </c>
      <c r="G17" s="39">
        <v>1477858</v>
      </c>
      <c r="H17" s="39"/>
      <c r="I17" s="40">
        <f t="shared" si="3"/>
        <v>1477858</v>
      </c>
      <c r="J17" s="40">
        <f t="shared" si="1"/>
        <v>0</v>
      </c>
    </row>
    <row r="18" spans="1:10" x14ac:dyDescent="0.25">
      <c r="A18" s="36" t="s">
        <v>110</v>
      </c>
      <c r="B18" s="37" t="s">
        <v>65</v>
      </c>
      <c r="C18" s="38" t="s">
        <v>111</v>
      </c>
      <c r="D18" s="39">
        <v>104378178</v>
      </c>
      <c r="E18" s="39"/>
      <c r="F18" s="40">
        <f t="shared" ref="F18" si="4">D18+E18</f>
        <v>104378178</v>
      </c>
      <c r="G18" s="39">
        <v>104436582</v>
      </c>
      <c r="H18" s="39"/>
      <c r="I18" s="40">
        <f t="shared" ref="I18" si="5">G18+H18</f>
        <v>104436582</v>
      </c>
      <c r="J18" s="40">
        <f t="shared" ref="J18" si="6">F18-I18</f>
        <v>-58404</v>
      </c>
    </row>
  </sheetData>
  <mergeCells count="2">
    <mergeCell ref="A4:C4"/>
    <mergeCell ref="D4:I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showGridLines="0" zoomScaleNormal="100" workbookViewId="0">
      <selection activeCell="D20" sqref="D20"/>
    </sheetView>
  </sheetViews>
  <sheetFormatPr baseColWidth="10" defaultRowHeight="15" x14ac:dyDescent="0.25"/>
  <cols>
    <col min="1" max="1" width="19.7109375" customWidth="1"/>
    <col min="2" max="2" width="32.28515625" customWidth="1"/>
    <col min="3" max="6" width="22.7109375" customWidth="1"/>
    <col min="7" max="7" width="18.28515625" customWidth="1"/>
    <col min="8" max="8" width="17.140625" hidden="1" customWidth="1"/>
    <col min="9" max="9" width="27.85546875" style="7" hidden="1" customWidth="1"/>
    <col min="10" max="10" width="19.85546875" hidden="1" customWidth="1"/>
    <col min="11" max="11" width="22.7109375" hidden="1" customWidth="1"/>
    <col min="12" max="12" width="19.85546875" hidden="1" customWidth="1"/>
    <col min="13" max="13" width="22.7109375" customWidth="1"/>
    <col min="15" max="15" width="27.5703125" bestFit="1" customWidth="1"/>
  </cols>
  <sheetData>
    <row r="1" spans="1:13" ht="18" x14ac:dyDescent="0.25">
      <c r="B1" s="3" t="s">
        <v>0</v>
      </c>
      <c r="C1" s="3"/>
      <c r="D1" s="3"/>
      <c r="E1" s="3"/>
      <c r="F1" s="3"/>
      <c r="M1" s="3"/>
    </row>
    <row r="2" spans="1:13" ht="18" x14ac:dyDescent="0.25">
      <c r="B2" s="3" t="s">
        <v>1</v>
      </c>
      <c r="C2" s="3"/>
      <c r="D2" s="3"/>
      <c r="E2" s="3"/>
      <c r="F2" s="3"/>
      <c r="M2" s="3"/>
    </row>
    <row r="3" spans="1:13" ht="16.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B4" s="2" t="s">
        <v>3</v>
      </c>
      <c r="C4" s="2"/>
      <c r="D4" s="2"/>
      <c r="E4" s="24" t="s">
        <v>47</v>
      </c>
      <c r="F4" s="2"/>
      <c r="M4" s="2"/>
    </row>
    <row r="5" spans="1:13" ht="15.75" x14ac:dyDescent="0.25">
      <c r="B5" s="2"/>
      <c r="C5" s="56" t="s">
        <v>46</v>
      </c>
      <c r="D5" s="57"/>
      <c r="E5" s="57"/>
      <c r="F5" s="58"/>
    </row>
    <row r="6" spans="1:13" s="4" customFormat="1" ht="56.25" customHeight="1" x14ac:dyDescent="0.25">
      <c r="A6" s="13" t="s">
        <v>17</v>
      </c>
      <c r="B6" s="16" t="s">
        <v>35</v>
      </c>
      <c r="C6" s="16" t="s">
        <v>42</v>
      </c>
      <c r="D6" s="16" t="s">
        <v>44</v>
      </c>
      <c r="E6" s="16" t="s">
        <v>43</v>
      </c>
      <c r="F6" s="16" t="s">
        <v>45</v>
      </c>
      <c r="G6" s="16" t="s">
        <v>36</v>
      </c>
      <c r="H6" s="16" t="s">
        <v>37</v>
      </c>
      <c r="I6" s="16" t="s">
        <v>14</v>
      </c>
      <c r="J6" s="16" t="s">
        <v>38</v>
      </c>
      <c r="K6" s="16" t="s">
        <v>39</v>
      </c>
      <c r="L6" s="16" t="s">
        <v>40</v>
      </c>
      <c r="M6" s="17">
        <v>43465</v>
      </c>
    </row>
    <row r="7" spans="1:13" ht="27" customHeight="1" x14ac:dyDescent="0.25">
      <c r="A7" s="12">
        <v>242401</v>
      </c>
      <c r="B7" s="45" t="s">
        <v>112</v>
      </c>
      <c r="C7" s="15">
        <f>SUM(C8:C13)</f>
        <v>411469900</v>
      </c>
      <c r="D7" s="15"/>
      <c r="E7" s="15"/>
      <c r="F7" s="15"/>
      <c r="G7" s="14">
        <f>SUM(G8:G13)</f>
        <v>411469900</v>
      </c>
      <c r="H7" s="15"/>
      <c r="I7" s="18"/>
      <c r="J7" s="18"/>
      <c r="K7" s="15"/>
      <c r="L7" s="19"/>
      <c r="M7" s="15">
        <v>1087339040</v>
      </c>
    </row>
    <row r="8" spans="1:13" x14ac:dyDescent="0.25">
      <c r="A8" s="12"/>
      <c r="B8" s="45" t="s">
        <v>113</v>
      </c>
      <c r="C8" s="15">
        <v>297948150</v>
      </c>
      <c r="D8" s="15"/>
      <c r="E8" s="15"/>
      <c r="F8" s="15"/>
      <c r="G8" s="14">
        <f t="shared" ref="G8:G28" si="0">+SUM(C8:F8)</f>
        <v>297948150</v>
      </c>
      <c r="H8" s="15"/>
      <c r="I8" s="18"/>
      <c r="J8" s="18"/>
      <c r="K8" s="15"/>
      <c r="L8" s="19"/>
      <c r="M8" s="15">
        <v>49989100</v>
      </c>
    </row>
    <row r="9" spans="1:13" x14ac:dyDescent="0.25">
      <c r="A9" s="12"/>
      <c r="B9" s="45" t="s">
        <v>114</v>
      </c>
      <c r="C9" s="15">
        <v>583300</v>
      </c>
      <c r="D9" s="15"/>
      <c r="E9" s="15"/>
      <c r="F9" s="15"/>
      <c r="G9" s="14">
        <f t="shared" si="0"/>
        <v>583300</v>
      </c>
      <c r="H9" s="15"/>
      <c r="I9" s="18"/>
      <c r="J9" s="18"/>
      <c r="K9" s="15"/>
      <c r="L9" s="19"/>
      <c r="M9" s="15">
        <v>41100</v>
      </c>
    </row>
    <row r="10" spans="1:13" x14ac:dyDescent="0.25">
      <c r="A10" s="12"/>
      <c r="B10" s="45" t="s">
        <v>115</v>
      </c>
      <c r="C10" s="15">
        <v>22553350</v>
      </c>
      <c r="D10" s="15"/>
      <c r="E10" s="15"/>
      <c r="F10" s="15"/>
      <c r="G10" s="14">
        <f t="shared" si="0"/>
        <v>22553350</v>
      </c>
      <c r="H10" s="15"/>
      <c r="I10" s="18"/>
      <c r="J10" s="18"/>
      <c r="K10" s="15"/>
      <c r="L10" s="19"/>
      <c r="M10" s="15">
        <v>2382200</v>
      </c>
    </row>
    <row r="11" spans="1:13" x14ac:dyDescent="0.25">
      <c r="A11" s="12"/>
      <c r="B11" s="45" t="s">
        <v>116</v>
      </c>
      <c r="C11" s="15">
        <v>10662100</v>
      </c>
      <c r="D11" s="15"/>
      <c r="E11" s="15"/>
      <c r="F11" s="15"/>
      <c r="G11" s="14">
        <f t="shared" si="0"/>
        <v>10662100</v>
      </c>
      <c r="H11" s="15"/>
      <c r="I11" s="18"/>
      <c r="J11" s="18"/>
      <c r="K11" s="15"/>
      <c r="L11" s="19"/>
      <c r="M11" s="15">
        <v>2175100</v>
      </c>
    </row>
    <row r="12" spans="1:13" x14ac:dyDescent="0.25">
      <c r="A12" s="12"/>
      <c r="B12" s="45" t="s">
        <v>117</v>
      </c>
      <c r="C12" s="15">
        <v>21335200</v>
      </c>
      <c r="D12" s="15"/>
      <c r="E12" s="15"/>
      <c r="F12" s="15"/>
      <c r="G12" s="14">
        <f t="shared" si="0"/>
        <v>21335200</v>
      </c>
      <c r="H12" s="15"/>
      <c r="I12" s="18"/>
      <c r="J12" s="18"/>
      <c r="K12" s="15"/>
      <c r="L12" s="19"/>
      <c r="M12" s="15">
        <v>4818100</v>
      </c>
    </row>
    <row r="13" spans="1:13" x14ac:dyDescent="0.25">
      <c r="A13" s="12"/>
      <c r="B13" s="45" t="s">
        <v>118</v>
      </c>
      <c r="C13" s="15">
        <v>58387800</v>
      </c>
      <c r="D13" s="15"/>
      <c r="E13" s="15"/>
      <c r="F13" s="15"/>
      <c r="G13" s="14">
        <f t="shared" si="0"/>
        <v>58387800</v>
      </c>
      <c r="H13" s="15"/>
      <c r="I13" s="18"/>
      <c r="J13" s="18"/>
      <c r="K13" s="15"/>
      <c r="L13" s="19"/>
      <c r="M13" s="15">
        <v>12695200</v>
      </c>
    </row>
    <row r="14" spans="1:13" x14ac:dyDescent="0.25">
      <c r="A14" s="12">
        <v>242402</v>
      </c>
      <c r="B14" s="45" t="s">
        <v>119</v>
      </c>
      <c r="C14" s="15">
        <v>313818300</v>
      </c>
      <c r="D14" s="15"/>
      <c r="E14" s="15"/>
      <c r="F14" s="15"/>
      <c r="G14" s="14">
        <f>SUM(G15:G29)</f>
        <v>313818300</v>
      </c>
      <c r="H14" s="15"/>
      <c r="I14" s="18"/>
      <c r="J14" s="18"/>
      <c r="K14" s="15"/>
      <c r="L14" s="19"/>
      <c r="M14" s="15">
        <v>313818300</v>
      </c>
    </row>
    <row r="15" spans="1:13" x14ac:dyDescent="0.25">
      <c r="A15" s="12"/>
      <c r="B15" s="45" t="s">
        <v>120</v>
      </c>
      <c r="C15" s="15">
        <v>10553200</v>
      </c>
      <c r="D15" s="15"/>
      <c r="E15" s="15"/>
      <c r="F15" s="15"/>
      <c r="G15" s="14">
        <f t="shared" si="0"/>
        <v>10553200</v>
      </c>
      <c r="H15" s="15"/>
      <c r="I15" s="18"/>
      <c r="J15" s="18"/>
      <c r="K15" s="15"/>
      <c r="L15" s="19"/>
      <c r="M15" s="15">
        <v>-1098900</v>
      </c>
    </row>
    <row r="16" spans="1:13" x14ac:dyDescent="0.25">
      <c r="A16" s="12"/>
      <c r="B16" s="45" t="s">
        <v>121</v>
      </c>
      <c r="C16" s="15">
        <v>17554500</v>
      </c>
      <c r="D16" s="15"/>
      <c r="E16" s="15"/>
      <c r="F16" s="15"/>
      <c r="G16" s="14">
        <f t="shared" si="0"/>
        <v>17554500</v>
      </c>
      <c r="H16" s="15"/>
      <c r="I16" s="18"/>
      <c r="J16" s="18"/>
      <c r="K16" s="15"/>
      <c r="L16" s="19"/>
      <c r="M16" s="15">
        <v>5736700</v>
      </c>
    </row>
    <row r="17" spans="1:13" x14ac:dyDescent="0.25">
      <c r="A17" s="12"/>
      <c r="B17" s="45" t="s">
        <v>122</v>
      </c>
      <c r="C17" s="15">
        <v>18351100</v>
      </c>
      <c r="D17" s="15"/>
      <c r="E17" s="15"/>
      <c r="F17" s="15"/>
      <c r="G17" s="14">
        <f t="shared" si="0"/>
        <v>18351100</v>
      </c>
      <c r="H17" s="20"/>
      <c r="I17" s="18"/>
      <c r="J17" s="18"/>
      <c r="K17" s="20"/>
      <c r="L17" s="18"/>
      <c r="M17" s="15">
        <v>153400</v>
      </c>
    </row>
    <row r="18" spans="1:13" x14ac:dyDescent="0.25">
      <c r="A18" s="12"/>
      <c r="B18" s="45" t="s">
        <v>123</v>
      </c>
      <c r="C18" s="15">
        <v>7671000</v>
      </c>
      <c r="D18" s="15"/>
      <c r="E18" s="15"/>
      <c r="F18" s="15"/>
      <c r="G18" s="14">
        <f t="shared" si="0"/>
        <v>7671000</v>
      </c>
      <c r="H18" s="20"/>
      <c r="I18" s="18"/>
      <c r="J18" s="18"/>
      <c r="K18" s="20"/>
      <c r="L18" s="18"/>
      <c r="M18" s="15">
        <v>2256500</v>
      </c>
    </row>
    <row r="19" spans="1:13" x14ac:dyDescent="0.25">
      <c r="A19" s="12"/>
      <c r="B19" s="45" t="s">
        <v>124</v>
      </c>
      <c r="C19" s="15">
        <v>247000</v>
      </c>
      <c r="D19" s="15"/>
      <c r="E19" s="15"/>
      <c r="F19" s="15"/>
      <c r="G19" s="14">
        <f t="shared" si="0"/>
        <v>247000</v>
      </c>
      <c r="H19" s="20"/>
      <c r="I19" s="18"/>
      <c r="J19" s="18"/>
      <c r="K19" s="20"/>
      <c r="L19" s="18"/>
      <c r="M19" s="15">
        <v>62300</v>
      </c>
    </row>
    <row r="20" spans="1:13" ht="24" x14ac:dyDescent="0.25">
      <c r="A20" s="12"/>
      <c r="B20" s="45" t="s">
        <v>125</v>
      </c>
      <c r="C20" s="15"/>
      <c r="D20" s="15"/>
      <c r="E20" s="15"/>
      <c r="F20" s="15"/>
      <c r="G20" s="14">
        <f t="shared" si="0"/>
        <v>0</v>
      </c>
      <c r="H20" s="20"/>
      <c r="I20" s="18"/>
      <c r="J20" s="18"/>
      <c r="K20" s="20"/>
      <c r="L20" s="18"/>
      <c r="M20" s="15">
        <v>10300</v>
      </c>
    </row>
    <row r="21" spans="1:13" x14ac:dyDescent="0.25">
      <c r="A21" s="12"/>
      <c r="B21" s="45" t="s">
        <v>126</v>
      </c>
      <c r="C21" s="15">
        <v>198900</v>
      </c>
      <c r="D21" s="15"/>
      <c r="E21" s="15"/>
      <c r="F21" s="15"/>
      <c r="G21" s="14">
        <f t="shared" si="0"/>
        <v>198900</v>
      </c>
      <c r="H21" s="20"/>
      <c r="I21" s="18"/>
      <c r="J21" s="18"/>
      <c r="K21" s="20"/>
      <c r="L21" s="18"/>
      <c r="M21" s="15">
        <v>316800</v>
      </c>
    </row>
    <row r="22" spans="1:13" x14ac:dyDescent="0.25">
      <c r="A22" s="12"/>
      <c r="B22" s="45" t="s">
        <v>127</v>
      </c>
      <c r="C22" s="15">
        <v>133400</v>
      </c>
      <c r="D22" s="15"/>
      <c r="E22" s="15"/>
      <c r="F22" s="15"/>
      <c r="G22" s="14">
        <f t="shared" si="0"/>
        <v>133400</v>
      </c>
      <c r="H22" s="20"/>
      <c r="I22" s="18"/>
      <c r="J22" s="18"/>
      <c r="K22" s="20"/>
      <c r="L22" s="18"/>
      <c r="M22" s="15">
        <v>25100</v>
      </c>
    </row>
    <row r="23" spans="1:13" x14ac:dyDescent="0.25">
      <c r="A23" s="12"/>
      <c r="B23" s="45" t="s">
        <v>128</v>
      </c>
      <c r="C23" s="15">
        <v>45613000</v>
      </c>
      <c r="D23" s="15"/>
      <c r="E23" s="15"/>
      <c r="F23" s="15"/>
      <c r="G23" s="14">
        <f t="shared" si="0"/>
        <v>45613000</v>
      </c>
      <c r="H23" s="20"/>
      <c r="I23" s="18"/>
      <c r="J23" s="18"/>
      <c r="K23" s="20"/>
      <c r="L23" s="18"/>
      <c r="M23" s="15">
        <v>7431900</v>
      </c>
    </row>
    <row r="24" spans="1:13" x14ac:dyDescent="0.25">
      <c r="A24" s="12"/>
      <c r="B24" s="45" t="s">
        <v>129</v>
      </c>
      <c r="C24" s="15">
        <v>2604300</v>
      </c>
      <c r="D24" s="15"/>
      <c r="E24" s="15"/>
      <c r="F24" s="15"/>
      <c r="G24" s="14">
        <f t="shared" si="0"/>
        <v>2604300</v>
      </c>
      <c r="H24" s="20"/>
      <c r="I24" s="18"/>
      <c r="J24" s="18"/>
      <c r="K24" s="20"/>
      <c r="L24" s="18"/>
      <c r="M24" s="15">
        <v>221900</v>
      </c>
    </row>
    <row r="25" spans="1:13" x14ac:dyDescent="0.25">
      <c r="A25" s="12"/>
      <c r="B25" s="45" t="s">
        <v>130</v>
      </c>
      <c r="C25" s="15">
        <v>77415600</v>
      </c>
      <c r="D25" s="15"/>
      <c r="E25" s="15"/>
      <c r="F25" s="15"/>
      <c r="G25" s="14">
        <f t="shared" si="0"/>
        <v>77415600</v>
      </c>
      <c r="H25" s="20"/>
      <c r="I25" s="18"/>
      <c r="J25" s="18"/>
      <c r="K25" s="20"/>
      <c r="L25" s="18"/>
      <c r="M25" s="15">
        <v>5432200</v>
      </c>
    </row>
    <row r="26" spans="1:13" x14ac:dyDescent="0.25">
      <c r="A26" s="12"/>
      <c r="B26" s="45" t="s">
        <v>131</v>
      </c>
      <c r="C26" s="15">
        <v>99270700</v>
      </c>
      <c r="D26" s="15"/>
      <c r="E26" s="15"/>
      <c r="F26" s="15"/>
      <c r="G26" s="14">
        <f t="shared" si="0"/>
        <v>99270700</v>
      </c>
      <c r="H26" s="20"/>
      <c r="I26" s="18"/>
      <c r="J26" s="18"/>
      <c r="K26" s="20"/>
      <c r="L26" s="18"/>
      <c r="M26" s="15">
        <v>12921600</v>
      </c>
    </row>
    <row r="27" spans="1:13" x14ac:dyDescent="0.25">
      <c r="A27" s="12"/>
      <c r="B27" s="45" t="s">
        <v>132</v>
      </c>
      <c r="C27" s="15">
        <v>7149600</v>
      </c>
      <c r="D27" s="15"/>
      <c r="E27" s="15"/>
      <c r="F27" s="15"/>
      <c r="G27" s="14">
        <f t="shared" si="0"/>
        <v>7149600</v>
      </c>
      <c r="H27" s="20"/>
      <c r="I27" s="18"/>
      <c r="J27" s="18"/>
      <c r="K27" s="20"/>
      <c r="L27" s="18"/>
      <c r="M27" s="15">
        <v>2564700</v>
      </c>
    </row>
    <row r="28" spans="1:13" x14ac:dyDescent="0.25">
      <c r="A28" s="12"/>
      <c r="B28" s="45" t="s">
        <v>133</v>
      </c>
      <c r="C28" s="15">
        <v>1940100</v>
      </c>
      <c r="D28" s="15"/>
      <c r="E28" s="15"/>
      <c r="F28" s="15"/>
      <c r="G28" s="14">
        <f t="shared" si="0"/>
        <v>1940100</v>
      </c>
      <c r="H28" s="20"/>
      <c r="I28" s="18"/>
      <c r="J28" s="18"/>
      <c r="K28" s="20"/>
      <c r="L28" s="18"/>
      <c r="M28" s="15">
        <v>1240600</v>
      </c>
    </row>
    <row r="29" spans="1:13" x14ac:dyDescent="0.25">
      <c r="A29" s="12"/>
      <c r="B29" s="45" t="s">
        <v>134</v>
      </c>
      <c r="C29" s="15">
        <v>25115900</v>
      </c>
      <c r="D29" s="15"/>
      <c r="E29" s="15"/>
      <c r="F29" s="15"/>
      <c r="G29" s="14">
        <f>+SUM(C29:F29)</f>
        <v>25115900</v>
      </c>
      <c r="H29" s="20"/>
      <c r="I29" s="18"/>
      <c r="J29" s="18"/>
      <c r="K29" s="20"/>
      <c r="L29" s="18"/>
      <c r="M29" s="15">
        <v>4634400</v>
      </c>
    </row>
    <row r="30" spans="1:13" x14ac:dyDescent="0.25">
      <c r="C30" s="46">
        <f>SUM(C14,C7)</f>
        <v>725288200</v>
      </c>
      <c r="G30" s="23">
        <f>G7+G14</f>
        <v>725288200</v>
      </c>
      <c r="H30" s="21"/>
      <c r="I30" s="22"/>
      <c r="J30" s="22"/>
      <c r="K30" s="23">
        <f>SUM(K7:K29)</f>
        <v>0</v>
      </c>
      <c r="L30" s="22"/>
      <c r="M30" s="23">
        <f>SUM(M7:M29)</f>
        <v>1515167640</v>
      </c>
    </row>
    <row r="31" spans="1:13" x14ac:dyDescent="0.25">
      <c r="G31" s="6"/>
      <c r="H31" s="6"/>
      <c r="I31" s="6"/>
      <c r="J31" s="6"/>
      <c r="K31" s="6"/>
      <c r="L31" s="6"/>
      <c r="M31" s="5"/>
    </row>
  </sheetData>
  <mergeCells count="1">
    <mergeCell ref="C5:F5"/>
  </mergeCells>
  <dataValidations count="1">
    <dataValidation type="decimal" allowBlank="1" showInputMessage="1" showErrorMessage="1" sqref="G7:H29 K7:K29 M7:M24 C21:C25 C7:F19 D20:F24">
      <formula1>-9.99999999999999E+37</formula1>
      <formula2>9.99999999999999E+38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L7:L29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showGridLines="0" zoomScaleNormal="100" workbookViewId="0">
      <selection activeCell="M15" sqref="A5:M15"/>
    </sheetView>
  </sheetViews>
  <sheetFormatPr baseColWidth="10" defaultRowHeight="15" x14ac:dyDescent="0.25"/>
  <cols>
    <col min="1" max="1" width="19.7109375" style="48" customWidth="1"/>
    <col min="2" max="2" width="32.28515625" style="48" customWidth="1"/>
    <col min="3" max="6" width="22.7109375" style="48" customWidth="1"/>
    <col min="7" max="7" width="18.28515625" style="48" customWidth="1"/>
    <col min="8" max="8" width="17.140625" style="48" hidden="1" customWidth="1"/>
    <col min="9" max="9" width="27.85546875" style="7" hidden="1" customWidth="1"/>
    <col min="10" max="10" width="19.85546875" style="48" hidden="1" customWidth="1"/>
    <col min="11" max="11" width="22.7109375" style="48" hidden="1" customWidth="1"/>
    <col min="12" max="12" width="19.85546875" style="48" hidden="1" customWidth="1"/>
    <col min="13" max="13" width="22.7109375" style="48" customWidth="1"/>
    <col min="14" max="14" width="11.42578125" style="48"/>
    <col min="15" max="15" width="27.5703125" style="48" bestFit="1" customWidth="1"/>
    <col min="16" max="16384" width="11.42578125" style="48"/>
  </cols>
  <sheetData>
    <row r="1" spans="1:13" ht="18" x14ac:dyDescent="0.25">
      <c r="B1" s="3" t="s">
        <v>0</v>
      </c>
      <c r="C1" s="3"/>
      <c r="D1" s="3"/>
      <c r="E1" s="3"/>
      <c r="F1" s="3"/>
      <c r="M1" s="3"/>
    </row>
    <row r="2" spans="1:13" ht="18" x14ac:dyDescent="0.25">
      <c r="B2" s="3" t="s">
        <v>1</v>
      </c>
      <c r="C2" s="3"/>
      <c r="D2" s="3"/>
      <c r="E2" s="3"/>
      <c r="F2" s="3"/>
      <c r="M2" s="3"/>
    </row>
    <row r="3" spans="1:13" ht="16.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B4" s="2" t="s">
        <v>3</v>
      </c>
      <c r="C4" s="2"/>
      <c r="D4" s="2"/>
      <c r="E4" s="24" t="s">
        <v>47</v>
      </c>
      <c r="F4" s="2"/>
      <c r="M4" s="2"/>
    </row>
    <row r="5" spans="1:13" ht="15.75" x14ac:dyDescent="0.25">
      <c r="B5" s="2"/>
      <c r="C5" s="56" t="s">
        <v>46</v>
      </c>
      <c r="D5" s="57"/>
      <c r="E5" s="57"/>
      <c r="F5" s="58"/>
    </row>
    <row r="6" spans="1:13" s="4" customFormat="1" ht="56.25" customHeight="1" x14ac:dyDescent="0.25">
      <c r="A6" s="13" t="s">
        <v>17</v>
      </c>
      <c r="B6" s="16" t="s">
        <v>35</v>
      </c>
      <c r="C6" s="16" t="s">
        <v>42</v>
      </c>
      <c r="D6" s="16" t="s">
        <v>44</v>
      </c>
      <c r="E6" s="16" t="s">
        <v>43</v>
      </c>
      <c r="F6" s="16" t="s">
        <v>45</v>
      </c>
      <c r="G6" s="16" t="s">
        <v>36</v>
      </c>
      <c r="H6" s="16" t="s">
        <v>37</v>
      </c>
      <c r="I6" s="16" t="s">
        <v>14</v>
      </c>
      <c r="J6" s="16" t="s">
        <v>38</v>
      </c>
      <c r="K6" s="16" t="s">
        <v>39</v>
      </c>
      <c r="L6" s="16" t="s">
        <v>40</v>
      </c>
      <c r="M6" s="17">
        <v>43465</v>
      </c>
    </row>
    <row r="7" spans="1:13" ht="27" customHeight="1" x14ac:dyDescent="0.25">
      <c r="A7" s="12">
        <v>2436</v>
      </c>
      <c r="B7" s="44" t="s">
        <v>25</v>
      </c>
      <c r="C7" s="15">
        <f>SUM(C8:C15)</f>
        <v>1318963674.2</v>
      </c>
      <c r="D7" s="15"/>
      <c r="E7" s="15"/>
      <c r="F7" s="15"/>
      <c r="G7" s="14">
        <f>SUM(C7:F7)</f>
        <v>1318963674.2</v>
      </c>
      <c r="H7" s="15"/>
      <c r="I7" s="18"/>
      <c r="J7" s="18"/>
      <c r="K7" s="15"/>
      <c r="L7" s="19"/>
      <c r="M7" s="15">
        <f>SUM(M8:M15)</f>
        <v>983686226.63999999</v>
      </c>
    </row>
    <row r="8" spans="1:13" s="51" customFormat="1" ht="27" customHeight="1" x14ac:dyDescent="0.25">
      <c r="A8" s="12">
        <v>243603</v>
      </c>
      <c r="B8" s="44" t="s">
        <v>135</v>
      </c>
      <c r="C8" s="15">
        <v>30542100</v>
      </c>
      <c r="D8" s="15"/>
      <c r="E8" s="15"/>
      <c r="F8" s="15"/>
      <c r="G8" s="14">
        <f t="shared" ref="G8:G15" si="0">SUM(C8:F8)</f>
        <v>30542100</v>
      </c>
      <c r="H8" s="15"/>
      <c r="I8" s="18"/>
      <c r="J8" s="18"/>
      <c r="K8" s="15"/>
      <c r="L8" s="19"/>
      <c r="M8" s="15">
        <v>8937257</v>
      </c>
    </row>
    <row r="9" spans="1:13" x14ac:dyDescent="0.25">
      <c r="A9" s="12">
        <v>243605</v>
      </c>
      <c r="B9" s="44" t="s">
        <v>136</v>
      </c>
      <c r="C9" s="15">
        <v>5215369</v>
      </c>
      <c r="D9" s="15"/>
      <c r="E9" s="15"/>
      <c r="F9" s="15"/>
      <c r="G9" s="14">
        <f t="shared" si="0"/>
        <v>5215369</v>
      </c>
      <c r="H9" s="15"/>
      <c r="I9" s="18"/>
      <c r="J9" s="18"/>
      <c r="K9" s="15"/>
      <c r="L9" s="19"/>
      <c r="M9" s="15">
        <v>11768498.01</v>
      </c>
    </row>
    <row r="10" spans="1:13" x14ac:dyDescent="0.25">
      <c r="A10" s="12">
        <v>243608</v>
      </c>
      <c r="B10" s="44" t="s">
        <v>137</v>
      </c>
      <c r="C10" s="15">
        <v>3708780</v>
      </c>
      <c r="D10" s="15"/>
      <c r="E10" s="15"/>
      <c r="F10" s="15"/>
      <c r="G10" s="14">
        <f t="shared" si="0"/>
        <v>3708780</v>
      </c>
      <c r="H10" s="15"/>
      <c r="I10" s="18"/>
      <c r="J10" s="18"/>
      <c r="K10" s="15"/>
      <c r="L10" s="19"/>
      <c r="M10" s="15">
        <v>10805146</v>
      </c>
    </row>
    <row r="11" spans="1:13" x14ac:dyDescent="0.25">
      <c r="A11" s="12">
        <v>243615</v>
      </c>
      <c r="B11" s="44" t="s">
        <v>138</v>
      </c>
      <c r="C11" s="15">
        <v>1067763999</v>
      </c>
      <c r="D11" s="15"/>
      <c r="E11" s="15"/>
      <c r="F11" s="15"/>
      <c r="G11" s="14">
        <f t="shared" si="0"/>
        <v>1067763999</v>
      </c>
      <c r="H11" s="15"/>
      <c r="I11" s="18"/>
      <c r="J11" s="18"/>
      <c r="K11" s="15"/>
      <c r="L11" s="19"/>
      <c r="M11" s="15">
        <v>780280400</v>
      </c>
    </row>
    <row r="12" spans="1:13" x14ac:dyDescent="0.25">
      <c r="A12" s="12">
        <v>243625</v>
      </c>
      <c r="B12" s="44" t="s">
        <v>139</v>
      </c>
      <c r="C12" s="15">
        <v>23877580</v>
      </c>
      <c r="D12" s="15"/>
      <c r="E12" s="15"/>
      <c r="F12" s="15"/>
      <c r="G12" s="14">
        <f t="shared" si="0"/>
        <v>23877580</v>
      </c>
      <c r="H12" s="15"/>
      <c r="I12" s="18"/>
      <c r="J12" s="18"/>
      <c r="K12" s="15"/>
      <c r="L12" s="19"/>
      <c r="M12" s="15">
        <v>27712735.25</v>
      </c>
    </row>
    <row r="13" spans="1:13" x14ac:dyDescent="0.25">
      <c r="A13" s="12">
        <v>243626</v>
      </c>
      <c r="B13" s="44" t="s">
        <v>140</v>
      </c>
      <c r="C13" s="15">
        <v>286817</v>
      </c>
      <c r="D13" s="15"/>
      <c r="E13" s="15"/>
      <c r="F13" s="15"/>
      <c r="G13" s="14">
        <f t="shared" si="0"/>
        <v>286817</v>
      </c>
      <c r="H13" s="15"/>
      <c r="I13" s="18"/>
      <c r="J13" s="18"/>
      <c r="K13" s="15"/>
      <c r="L13" s="19"/>
      <c r="M13" s="15"/>
    </row>
    <row r="14" spans="1:13" ht="25.5" x14ac:dyDescent="0.25">
      <c r="A14" s="12">
        <v>243627</v>
      </c>
      <c r="B14" s="44" t="s">
        <v>141</v>
      </c>
      <c r="C14" s="15">
        <v>69180568.200000003</v>
      </c>
      <c r="D14" s="15"/>
      <c r="E14" s="15"/>
      <c r="F14" s="15"/>
      <c r="G14" s="14">
        <f t="shared" si="0"/>
        <v>69180568.200000003</v>
      </c>
      <c r="H14" s="15"/>
      <c r="I14" s="18"/>
      <c r="J14" s="18"/>
      <c r="K14" s="15"/>
      <c r="L14" s="19"/>
      <c r="M14" s="15">
        <v>42644237.380000003</v>
      </c>
    </row>
    <row r="15" spans="1:13" x14ac:dyDescent="0.25">
      <c r="A15" s="12">
        <v>243690</v>
      </c>
      <c r="B15" s="44" t="s">
        <v>142</v>
      </c>
      <c r="C15" s="15">
        <v>118388461</v>
      </c>
      <c r="D15" s="15"/>
      <c r="E15" s="15"/>
      <c r="F15" s="15"/>
      <c r="G15" s="14">
        <f t="shared" si="0"/>
        <v>118388461</v>
      </c>
      <c r="H15" s="15"/>
      <c r="I15" s="18"/>
      <c r="J15" s="18"/>
      <c r="K15" s="15"/>
      <c r="L15" s="19"/>
      <c r="M15" s="15">
        <v>101537953</v>
      </c>
    </row>
  </sheetData>
  <mergeCells count="1">
    <mergeCell ref="C5:F5"/>
  </mergeCells>
  <dataValidations count="1">
    <dataValidation type="decimal" allowBlank="1" showInputMessage="1" showErrorMessage="1" sqref="K7:K15 D7:H15 M14 C7:C15 M7 M8:M12">
      <formula1>-9.99999999999999E+37</formula1>
      <formula2>9.99999999999999E+38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L7:L15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showGridLines="0" zoomScaleNormal="100" workbookViewId="0">
      <selection activeCell="E16" sqref="E16"/>
    </sheetView>
  </sheetViews>
  <sheetFormatPr baseColWidth="10" defaultRowHeight="15" x14ac:dyDescent="0.25"/>
  <cols>
    <col min="1" max="1" width="19.7109375" style="50" customWidth="1"/>
    <col min="2" max="2" width="33.7109375" style="50" customWidth="1"/>
    <col min="3" max="6" width="22.7109375" style="50" customWidth="1"/>
    <col min="7" max="7" width="18.28515625" style="50" customWidth="1"/>
    <col min="8" max="8" width="17.140625" style="50" hidden="1" customWidth="1"/>
    <col min="9" max="9" width="27.85546875" style="7" hidden="1" customWidth="1"/>
    <col min="10" max="10" width="19.85546875" style="50" hidden="1" customWidth="1"/>
    <col min="11" max="11" width="22.7109375" style="50" hidden="1" customWidth="1"/>
    <col min="12" max="12" width="19.85546875" style="50" hidden="1" customWidth="1"/>
    <col min="13" max="13" width="22.7109375" style="50" customWidth="1"/>
    <col min="14" max="14" width="11.42578125" style="50"/>
    <col min="15" max="15" width="27.5703125" style="50" bestFit="1" customWidth="1"/>
    <col min="16" max="16384" width="11.42578125" style="50"/>
  </cols>
  <sheetData>
    <row r="1" spans="1:13" ht="18" x14ac:dyDescent="0.25">
      <c r="B1" s="3" t="s">
        <v>0</v>
      </c>
      <c r="C1" s="3"/>
      <c r="D1" s="3"/>
      <c r="E1" s="3"/>
      <c r="F1" s="3"/>
      <c r="M1" s="3"/>
    </row>
    <row r="2" spans="1:13" ht="18" x14ac:dyDescent="0.25">
      <c r="B2" s="3" t="s">
        <v>1</v>
      </c>
      <c r="C2" s="3"/>
      <c r="D2" s="3"/>
      <c r="E2" s="3"/>
      <c r="F2" s="3"/>
      <c r="M2" s="3"/>
    </row>
    <row r="3" spans="1:13" ht="16.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B4" s="2" t="s">
        <v>3</v>
      </c>
      <c r="C4" s="2"/>
      <c r="D4" s="2"/>
      <c r="E4" s="24" t="s">
        <v>47</v>
      </c>
      <c r="F4" s="2"/>
      <c r="M4" s="2"/>
    </row>
    <row r="5" spans="1:13" ht="15.75" x14ac:dyDescent="0.25">
      <c r="B5" s="2"/>
      <c r="C5" s="56" t="s">
        <v>46</v>
      </c>
      <c r="D5" s="57"/>
      <c r="E5" s="57"/>
      <c r="F5" s="58"/>
    </row>
    <row r="6" spans="1:13" s="4" customFormat="1" ht="56.25" customHeight="1" x14ac:dyDescent="0.25">
      <c r="A6" s="13" t="s">
        <v>17</v>
      </c>
      <c r="B6" s="16" t="s">
        <v>35</v>
      </c>
      <c r="C6" s="16" t="s">
        <v>42</v>
      </c>
      <c r="D6" s="16" t="s">
        <v>44</v>
      </c>
      <c r="E6" s="16" t="s">
        <v>43</v>
      </c>
      <c r="F6" s="16" t="s">
        <v>45</v>
      </c>
      <c r="G6" s="16" t="s">
        <v>36</v>
      </c>
      <c r="H6" s="16" t="s">
        <v>37</v>
      </c>
      <c r="I6" s="16" t="s">
        <v>14</v>
      </c>
      <c r="J6" s="16" t="s">
        <v>38</v>
      </c>
      <c r="K6" s="16" t="s">
        <v>39</v>
      </c>
      <c r="L6" s="16" t="s">
        <v>40</v>
      </c>
      <c r="M6" s="17">
        <v>43465</v>
      </c>
    </row>
    <row r="7" spans="1:13" ht="27" customHeight="1" x14ac:dyDescent="0.25">
      <c r="A7" s="12">
        <v>2460</v>
      </c>
      <c r="B7" s="44" t="s">
        <v>143</v>
      </c>
      <c r="C7" s="15">
        <f>SUM(C8:C9)</f>
        <v>3551850428</v>
      </c>
      <c r="D7" s="15"/>
      <c r="E7" s="15"/>
      <c r="F7" s="15"/>
      <c r="G7" s="14">
        <f>SUM(G8:G9)</f>
        <v>3551850428</v>
      </c>
      <c r="H7" s="15"/>
      <c r="I7" s="18"/>
      <c r="J7" s="18"/>
      <c r="K7" s="15"/>
      <c r="L7" s="19"/>
      <c r="M7" s="15">
        <f>SUM(M8:M9)</f>
        <v>1475434</v>
      </c>
    </row>
    <row r="8" spans="1:13" x14ac:dyDescent="0.25">
      <c r="A8" s="12">
        <v>246002</v>
      </c>
      <c r="B8" s="44" t="s">
        <v>144</v>
      </c>
      <c r="C8" s="15">
        <v>1500834</v>
      </c>
      <c r="D8" s="15"/>
      <c r="E8" s="15"/>
      <c r="F8" s="15"/>
      <c r="G8" s="14">
        <f t="shared" ref="G8:G9" si="0">+SUM(C8:F8)</f>
        <v>1500834</v>
      </c>
      <c r="H8" s="15"/>
      <c r="I8" s="18"/>
      <c r="J8" s="18"/>
      <c r="K8" s="15"/>
      <c r="L8" s="19"/>
      <c r="M8" s="15">
        <v>1475434</v>
      </c>
    </row>
    <row r="9" spans="1:13" x14ac:dyDescent="0.25">
      <c r="A9" s="12">
        <v>246002</v>
      </c>
      <c r="B9" s="44" t="s">
        <v>145</v>
      </c>
      <c r="C9" s="15">
        <v>3550349594</v>
      </c>
      <c r="D9" s="15"/>
      <c r="E9" s="15"/>
      <c r="F9" s="15"/>
      <c r="G9" s="14">
        <f t="shared" si="0"/>
        <v>3550349594</v>
      </c>
      <c r="H9" s="15"/>
      <c r="I9" s="18"/>
      <c r="J9" s="18"/>
      <c r="K9" s="15"/>
      <c r="L9" s="19"/>
      <c r="M9" s="15">
        <v>0</v>
      </c>
    </row>
    <row r="21" spans="13:13" x14ac:dyDescent="0.25">
      <c r="M21" s="50">
        <f>((G7-M7)/M7)*100</f>
        <v>240632.5863440859</v>
      </c>
    </row>
  </sheetData>
  <mergeCells count="1">
    <mergeCell ref="C5:F5"/>
  </mergeCells>
  <dataValidations count="1">
    <dataValidation type="decimal" allowBlank="1" showInputMessage="1" showErrorMessage="1" sqref="K7:K9 C7:H9 M7:M9">
      <formula1>-9.99999999999999E+37</formula1>
      <formula2>9.99999999999999E+38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L7:L9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showGridLines="0" tabSelected="1" zoomScaleNormal="100" workbookViewId="0">
      <selection activeCell="M14" sqref="A5:M14"/>
    </sheetView>
  </sheetViews>
  <sheetFormatPr baseColWidth="10" defaultRowHeight="15" x14ac:dyDescent="0.25"/>
  <cols>
    <col min="1" max="1" width="19.7109375" style="50" customWidth="1"/>
    <col min="2" max="2" width="55.28515625" style="50" customWidth="1"/>
    <col min="3" max="6" width="22.7109375" style="50" customWidth="1"/>
    <col min="7" max="7" width="18.28515625" style="50" customWidth="1"/>
    <col min="8" max="8" width="17.140625" style="50" hidden="1" customWidth="1"/>
    <col min="9" max="9" width="27.85546875" style="7" hidden="1" customWidth="1"/>
    <col min="10" max="10" width="19.85546875" style="50" hidden="1" customWidth="1"/>
    <col min="11" max="11" width="22.7109375" style="50" hidden="1" customWidth="1"/>
    <col min="12" max="12" width="19.85546875" style="50" hidden="1" customWidth="1"/>
    <col min="13" max="13" width="22.7109375" style="50" customWidth="1"/>
    <col min="14" max="14" width="11.42578125" style="50"/>
    <col min="15" max="15" width="27.5703125" style="50" bestFit="1" customWidth="1"/>
    <col min="16" max="16384" width="11.42578125" style="50"/>
  </cols>
  <sheetData>
    <row r="1" spans="1:13" ht="18" x14ac:dyDescent="0.25">
      <c r="B1" s="3" t="s">
        <v>0</v>
      </c>
      <c r="C1" s="3"/>
      <c r="D1" s="3"/>
      <c r="E1" s="3"/>
      <c r="F1" s="3"/>
      <c r="M1" s="3"/>
    </row>
    <row r="2" spans="1:13" ht="18" x14ac:dyDescent="0.25">
      <c r="B2" s="3" t="s">
        <v>1</v>
      </c>
      <c r="C2" s="3"/>
      <c r="D2" s="3"/>
      <c r="E2" s="3"/>
      <c r="F2" s="3"/>
      <c r="M2" s="3"/>
    </row>
    <row r="3" spans="1:13" ht="16.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B4" s="2" t="s">
        <v>3</v>
      </c>
      <c r="C4" s="2"/>
      <c r="D4" s="2"/>
      <c r="E4" s="24" t="s">
        <v>47</v>
      </c>
      <c r="F4" s="2"/>
      <c r="M4" s="2"/>
    </row>
    <row r="5" spans="1:13" ht="15.75" x14ac:dyDescent="0.25">
      <c r="B5" s="2"/>
      <c r="C5" s="56" t="s">
        <v>46</v>
      </c>
      <c r="D5" s="57"/>
      <c r="E5" s="57"/>
      <c r="F5" s="58"/>
    </row>
    <row r="6" spans="1:13" s="4" customFormat="1" ht="56.25" customHeight="1" x14ac:dyDescent="0.25">
      <c r="A6" s="13" t="s">
        <v>17</v>
      </c>
      <c r="B6" s="16" t="s">
        <v>35</v>
      </c>
      <c r="C6" s="16" t="s">
        <v>42</v>
      </c>
      <c r="D6" s="16" t="s">
        <v>44</v>
      </c>
      <c r="E6" s="16" t="s">
        <v>43</v>
      </c>
      <c r="F6" s="16" t="s">
        <v>45</v>
      </c>
      <c r="G6" s="16" t="s">
        <v>36</v>
      </c>
      <c r="H6" s="16" t="s">
        <v>37</v>
      </c>
      <c r="I6" s="16" t="s">
        <v>14</v>
      </c>
      <c r="J6" s="16" t="s">
        <v>38</v>
      </c>
      <c r="K6" s="16" t="s">
        <v>39</v>
      </c>
      <c r="L6" s="16" t="s">
        <v>40</v>
      </c>
      <c r="M6" s="17">
        <v>43465</v>
      </c>
    </row>
    <row r="7" spans="1:13" ht="27" customHeight="1" x14ac:dyDescent="0.25">
      <c r="A7" s="49" t="s">
        <v>86</v>
      </c>
      <c r="B7" s="45" t="s">
        <v>33</v>
      </c>
      <c r="C7" s="15">
        <f>SUM(C8:C14)</f>
        <v>1535576715</v>
      </c>
      <c r="D7" s="15"/>
      <c r="E7" s="15"/>
      <c r="F7" s="15"/>
      <c r="G7" s="14">
        <f>SUM(G8:G14)</f>
        <v>1535576715</v>
      </c>
      <c r="H7" s="15"/>
      <c r="I7" s="18"/>
      <c r="J7" s="18"/>
      <c r="K7" s="15"/>
      <c r="L7" s="19"/>
      <c r="M7" s="15">
        <f>SUM(M8:M14)</f>
        <v>4179803671.3699999</v>
      </c>
    </row>
    <row r="8" spans="1:13" x14ac:dyDescent="0.25">
      <c r="A8" s="47" t="s">
        <v>150</v>
      </c>
      <c r="B8" s="47" t="s">
        <v>146</v>
      </c>
      <c r="C8" s="15">
        <v>107826100</v>
      </c>
      <c r="D8" s="15"/>
      <c r="E8" s="15"/>
      <c r="F8" s="15"/>
      <c r="G8" s="14">
        <f t="shared" ref="G8:G14" si="0">+SUM(C8:F8)</f>
        <v>107826100</v>
      </c>
      <c r="H8" s="15"/>
      <c r="I8" s="18"/>
      <c r="J8" s="18"/>
      <c r="K8" s="15"/>
      <c r="L8" s="19"/>
      <c r="M8" s="15">
        <v>576070</v>
      </c>
    </row>
    <row r="9" spans="1:13" x14ac:dyDescent="0.25">
      <c r="A9" s="47" t="s">
        <v>151</v>
      </c>
      <c r="B9" s="47" t="s">
        <v>147</v>
      </c>
      <c r="C9" s="15">
        <v>680937632</v>
      </c>
      <c r="D9" s="15"/>
      <c r="E9" s="15"/>
      <c r="F9" s="15"/>
      <c r="G9" s="14">
        <f t="shared" si="0"/>
        <v>680937632</v>
      </c>
      <c r="H9" s="15"/>
      <c r="I9" s="18"/>
      <c r="J9" s="18"/>
      <c r="K9" s="15"/>
      <c r="L9" s="19"/>
      <c r="M9" s="15">
        <v>3899149747.3699999</v>
      </c>
    </row>
    <row r="10" spans="1:13" x14ac:dyDescent="0.25">
      <c r="A10" s="47" t="s">
        <v>152</v>
      </c>
      <c r="B10" s="47" t="s">
        <v>148</v>
      </c>
      <c r="C10" s="15">
        <v>251455300</v>
      </c>
      <c r="D10" s="15"/>
      <c r="E10" s="15"/>
      <c r="F10" s="15"/>
      <c r="G10" s="14">
        <f t="shared" si="0"/>
        <v>251455300</v>
      </c>
      <c r="H10" s="15"/>
      <c r="I10" s="18"/>
      <c r="J10" s="18"/>
      <c r="K10" s="15"/>
      <c r="L10" s="19"/>
      <c r="M10" s="15">
        <v>1347230</v>
      </c>
    </row>
    <row r="11" spans="1:13" x14ac:dyDescent="0.25">
      <c r="A11" s="47" t="s">
        <v>153</v>
      </c>
      <c r="B11" s="47" t="s">
        <v>149</v>
      </c>
      <c r="C11" s="15">
        <v>1938040</v>
      </c>
      <c r="D11" s="15"/>
      <c r="E11" s="15"/>
      <c r="F11" s="15"/>
      <c r="G11" s="14">
        <f t="shared" si="0"/>
        <v>1938040</v>
      </c>
      <c r="H11" s="15"/>
      <c r="I11" s="18"/>
      <c r="J11" s="18"/>
      <c r="K11" s="15"/>
      <c r="L11" s="19"/>
      <c r="M11" s="15">
        <v>1499960</v>
      </c>
    </row>
    <row r="12" spans="1:13" s="51" customFormat="1" x14ac:dyDescent="0.25">
      <c r="A12" s="47" t="s">
        <v>156</v>
      </c>
      <c r="B12" s="47" t="s">
        <v>157</v>
      </c>
      <c r="C12" s="15"/>
      <c r="D12" s="15"/>
      <c r="E12" s="15"/>
      <c r="F12" s="15"/>
      <c r="G12" s="14"/>
      <c r="H12" s="15"/>
      <c r="I12" s="18"/>
      <c r="J12" s="18"/>
      <c r="K12" s="15"/>
      <c r="L12" s="19"/>
      <c r="M12" s="15">
        <v>17674463</v>
      </c>
    </row>
    <row r="13" spans="1:13" x14ac:dyDescent="0.25">
      <c r="A13" s="47" t="s">
        <v>154</v>
      </c>
      <c r="B13" s="47" t="s">
        <v>135</v>
      </c>
      <c r="C13" s="15">
        <v>465062499</v>
      </c>
      <c r="D13" s="15"/>
      <c r="E13" s="15"/>
      <c r="F13" s="15"/>
      <c r="G13" s="14">
        <f t="shared" si="0"/>
        <v>465062499</v>
      </c>
      <c r="H13" s="15"/>
      <c r="I13" s="18"/>
      <c r="J13" s="18"/>
      <c r="K13" s="15"/>
      <c r="L13" s="19"/>
      <c r="M13" s="15">
        <v>257042957</v>
      </c>
    </row>
    <row r="14" spans="1:13" x14ac:dyDescent="0.25">
      <c r="A14" s="47" t="s">
        <v>155</v>
      </c>
      <c r="B14" s="47" t="s">
        <v>136</v>
      </c>
      <c r="C14" s="15">
        <v>28357144</v>
      </c>
      <c r="D14" s="15"/>
      <c r="E14" s="15"/>
      <c r="F14" s="15"/>
      <c r="G14" s="14">
        <f t="shared" si="0"/>
        <v>28357144</v>
      </c>
      <c r="H14" s="15"/>
      <c r="I14" s="18"/>
      <c r="J14" s="18"/>
      <c r="K14" s="15"/>
      <c r="L14" s="19"/>
      <c r="M14" s="15">
        <v>2513244</v>
      </c>
    </row>
    <row r="15" spans="1:13" x14ac:dyDescent="0.25">
      <c r="G15" s="6"/>
      <c r="H15" s="6"/>
      <c r="I15" s="6"/>
      <c r="J15" s="6"/>
      <c r="K15" s="6"/>
      <c r="L15" s="6"/>
      <c r="M15" s="5"/>
    </row>
  </sheetData>
  <mergeCells count="1">
    <mergeCell ref="C5:F5"/>
  </mergeCells>
  <dataValidations count="1">
    <dataValidation type="decimal" allowBlank="1" showInputMessage="1" showErrorMessage="1" sqref="G7:H14 K7:K14 M7:M14 C7:F14">
      <formula1>-9.99999999999999E+37</formula1>
      <formula2>9.99999999999999E+38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L7:L14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5" sqref="A5"/>
    </sheetView>
  </sheetViews>
  <sheetFormatPr baseColWidth="10" defaultRowHeight="15" x14ac:dyDescent="0.25"/>
  <sheetData>
    <row r="2" spans="1:2" x14ac:dyDescent="0.25">
      <c r="A2" t="s">
        <v>4</v>
      </c>
    </row>
    <row r="3" spans="1:2" x14ac:dyDescent="0.25">
      <c r="A3" s="8" t="s">
        <v>5</v>
      </c>
      <c r="B3" t="s">
        <v>7</v>
      </c>
    </row>
    <row r="4" spans="1:2" ht="60" x14ac:dyDescent="0.25">
      <c r="A4" s="8" t="s">
        <v>16</v>
      </c>
      <c r="B4" t="s">
        <v>15</v>
      </c>
    </row>
    <row r="5" spans="1:2" x14ac:dyDescent="0.25">
      <c r="A5" s="8"/>
    </row>
    <row r="6" spans="1:2" ht="45" x14ac:dyDescent="0.25">
      <c r="A6" s="8" t="s">
        <v>6</v>
      </c>
      <c r="B6" t="s">
        <v>8</v>
      </c>
    </row>
    <row r="7" spans="1:2" ht="45" x14ac:dyDescent="0.25">
      <c r="A7" s="8" t="s">
        <v>13</v>
      </c>
      <c r="B7" t="s">
        <v>8</v>
      </c>
    </row>
    <row r="10" spans="1:2" ht="30" x14ac:dyDescent="0.25">
      <c r="A10" s="8" t="s">
        <v>9</v>
      </c>
    </row>
    <row r="11" spans="1:2" ht="30" x14ac:dyDescent="0.25">
      <c r="A11" s="8" t="s">
        <v>10</v>
      </c>
    </row>
    <row r="12" spans="1:2" ht="30" x14ac:dyDescent="0.25">
      <c r="A12" s="8" t="s">
        <v>11</v>
      </c>
    </row>
    <row r="13" spans="1:2" x14ac:dyDescent="0.25">
      <c r="A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Composición</vt:lpstr>
      <vt:lpstr>Tabla 1</vt:lpstr>
      <vt:lpstr>2407</vt:lpstr>
      <vt:lpstr>2424</vt:lpstr>
      <vt:lpstr>2436</vt:lpstr>
      <vt:lpstr>2460</vt:lpstr>
      <vt:lpstr>2490</vt:lpstr>
      <vt:lpstr>Datos</vt:lpstr>
      <vt:lpstr>'2424'!_ftnref4</vt:lpstr>
      <vt:lpstr>'2436'!_ftnref4</vt:lpstr>
      <vt:lpstr>'2460'!_ftnref4</vt:lpstr>
      <vt:lpstr>'2490'!_ftnref4</vt:lpstr>
      <vt:lpstr>'Tabla 1'!_ftnref4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Viviana Silva Jiménez</dc:creator>
  <cp:lastModifiedBy>Eduardo Mena Obregon</cp:lastModifiedBy>
  <dcterms:created xsi:type="dcterms:W3CDTF">2018-09-27T12:40:04Z</dcterms:created>
  <dcterms:modified xsi:type="dcterms:W3CDTF">2020-01-25T11:40:26Z</dcterms:modified>
</cp:coreProperties>
</file>